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abooter\OneDrive - Gilson Inc\Migrated from Box\Product Information Platforms\Customers\Pooling Template Write-Up\"/>
    </mc:Choice>
  </mc:AlternateContent>
  <xr:revisionPtr revIDLastSave="7" documentId="13_ncr:1_{FC3445E9-C691-4A6A-BF6E-8FB95D6C7938}" xr6:coauthVersionLast="45" xr6:coauthVersionMax="45" xr10:uidLastSave="{A35F8C2C-2117-487C-8FCA-66AB8E63E954}"/>
  <bookViews>
    <workbookView xWindow="-120" yWindow="-120" windowWidth="29040" windowHeight="15840" activeTab="1" xr2:uid="{B584E26D-C279-4BF3-848F-C6959D3612FB}"/>
  </bookViews>
  <sheets>
    <sheet name="Instructions" sheetId="8" r:id="rId1"/>
    <sheet name="Samples" sheetId="4" r:id="rId2"/>
    <sheet name="CSV1" sheetId="5" r:id="rId3"/>
    <sheet name="CSV2" sheetId="7" r:id="rId4"/>
    <sheet name="Intermediate Lookups" sheetId="6" r:id="rId5"/>
    <sheet name="Sheet1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66" i="7" l="1"/>
  <c r="A554" i="7"/>
  <c r="A542" i="7"/>
  <c r="A530" i="7"/>
  <c r="A518" i="7"/>
  <c r="A506" i="7"/>
  <c r="A494" i="7"/>
  <c r="A482" i="7"/>
  <c r="A470" i="7"/>
  <c r="A458" i="7"/>
  <c r="A446" i="7"/>
  <c r="A434" i="7"/>
  <c r="A422" i="7"/>
  <c r="A410" i="7"/>
  <c r="A398" i="7"/>
  <c r="A386" i="7"/>
  <c r="A374" i="7"/>
  <c r="A362" i="7"/>
  <c r="A350" i="7"/>
  <c r="A338" i="7"/>
  <c r="A326" i="7"/>
  <c r="A314" i="7"/>
  <c r="A302" i="7"/>
  <c r="A290" i="7"/>
  <c r="A278" i="7"/>
  <c r="A266" i="7"/>
  <c r="A254" i="7"/>
  <c r="A242" i="7"/>
  <c r="A230" i="7"/>
  <c r="A218" i="7"/>
  <c r="A206" i="7"/>
  <c r="A194" i="7"/>
  <c r="A182" i="7"/>
  <c r="A170" i="7"/>
  <c r="A158" i="7"/>
  <c r="A146" i="7"/>
  <c r="A134" i="7"/>
  <c r="A122" i="7"/>
  <c r="A110" i="7"/>
  <c r="A98" i="7"/>
  <c r="A86" i="7"/>
  <c r="A74" i="7"/>
  <c r="A62" i="7"/>
  <c r="A50" i="7"/>
  <c r="A38" i="7"/>
  <c r="A26" i="7"/>
  <c r="A14" i="7"/>
  <c r="A2" i="7"/>
  <c r="A590" i="5" l="1"/>
  <c r="A578" i="5"/>
  <c r="A566" i="5"/>
  <c r="A554" i="5"/>
  <c r="A542" i="5"/>
  <c r="A530" i="5"/>
  <c r="A518" i="5"/>
  <c r="A506" i="5"/>
  <c r="A494" i="5"/>
  <c r="A482" i="5"/>
  <c r="A470" i="5"/>
  <c r="A458" i="5"/>
  <c r="A446" i="5"/>
  <c r="A434" i="5"/>
  <c r="A422" i="5"/>
  <c r="A410" i="5"/>
  <c r="A398" i="5"/>
  <c r="A386" i="5"/>
  <c r="A374" i="5"/>
  <c r="A362" i="5"/>
  <c r="A350" i="5"/>
  <c r="A338" i="5"/>
  <c r="A326" i="5"/>
  <c r="A314" i="5"/>
  <c r="A302" i="5"/>
  <c r="A290" i="5"/>
  <c r="A278" i="5"/>
  <c r="A266" i="5"/>
  <c r="A254" i="5"/>
  <c r="A242" i="5"/>
  <c r="A230" i="5"/>
  <c r="A218" i="5"/>
  <c r="A206" i="5"/>
  <c r="A194" i="5"/>
  <c r="A182" i="5"/>
  <c r="A170" i="5"/>
  <c r="A158" i="5"/>
  <c r="A146" i="5"/>
  <c r="A134" i="5"/>
  <c r="A122" i="5"/>
  <c r="A110" i="5"/>
  <c r="A98" i="5"/>
  <c r="A86" i="5"/>
  <c r="A74" i="5"/>
  <c r="A62" i="5"/>
  <c r="A50" i="5"/>
  <c r="A38" i="5"/>
  <c r="A26" i="5"/>
  <c r="A14" i="5"/>
  <c r="A2" i="5"/>
  <c r="B566" i="7" l="1"/>
  <c r="B554" i="7"/>
  <c r="B542" i="7"/>
  <c r="B530" i="7"/>
  <c r="B518" i="7"/>
  <c r="B506" i="7"/>
  <c r="B494" i="7"/>
  <c r="B482" i="7"/>
  <c r="B470" i="7"/>
  <c r="B458" i="7"/>
  <c r="B446" i="7"/>
  <c r="B434" i="7"/>
  <c r="B422" i="7"/>
  <c r="B410" i="7"/>
  <c r="B398" i="7"/>
  <c r="B386" i="7"/>
  <c r="B374" i="7"/>
  <c r="B362" i="7"/>
  <c r="B350" i="7"/>
  <c r="B338" i="7"/>
  <c r="B326" i="7"/>
  <c r="B314" i="7"/>
  <c r="B302" i="7"/>
  <c r="B290" i="7"/>
  <c r="B278" i="7"/>
  <c r="B266" i="7"/>
  <c r="B254" i="7"/>
  <c r="B242" i="7"/>
  <c r="B230" i="7"/>
  <c r="B218" i="7"/>
  <c r="B206" i="7"/>
  <c r="B194" i="7"/>
  <c r="B182" i="7"/>
  <c r="B170" i="7"/>
  <c r="B158" i="7"/>
  <c r="B146" i="7"/>
  <c r="B134" i="7"/>
  <c r="B122" i="7"/>
  <c r="B110" i="7"/>
  <c r="B98" i="7"/>
  <c r="B86" i="7"/>
  <c r="B74" i="7"/>
  <c r="B62" i="7"/>
  <c r="B50" i="7"/>
  <c r="B38" i="7"/>
  <c r="B26" i="7"/>
  <c r="B14" i="7"/>
  <c r="B2" i="7"/>
  <c r="B590" i="5"/>
  <c r="B578" i="5"/>
  <c r="B566" i="5"/>
  <c r="B554" i="5"/>
  <c r="B542" i="5"/>
  <c r="B530" i="5"/>
  <c r="B518" i="5"/>
  <c r="B506" i="5"/>
  <c r="B494" i="5"/>
  <c r="B482" i="5"/>
  <c r="B470" i="5"/>
  <c r="B458" i="5"/>
  <c r="B446" i="5"/>
  <c r="B434" i="5"/>
  <c r="B422" i="5"/>
  <c r="B410" i="5"/>
  <c r="B398" i="5"/>
  <c r="B386" i="5"/>
  <c r="B374" i="5"/>
  <c r="B362" i="5"/>
  <c r="B350" i="5"/>
  <c r="B338" i="5"/>
  <c r="B326" i="5"/>
  <c r="B314" i="5"/>
  <c r="B302" i="5"/>
  <c r="B290" i="5"/>
  <c r="B278" i="5"/>
  <c r="B266" i="5"/>
  <c r="B254" i="5"/>
  <c r="B242" i="5"/>
  <c r="B230" i="5"/>
  <c r="B218" i="5"/>
  <c r="B206" i="5"/>
  <c r="B194" i="5"/>
  <c r="B182" i="5"/>
  <c r="B170" i="5"/>
  <c r="B158" i="5"/>
  <c r="B146" i="5"/>
  <c r="B134" i="5"/>
  <c r="B122" i="5"/>
  <c r="B110" i="5"/>
  <c r="B98" i="5"/>
  <c r="B86" i="5"/>
  <c r="B74" i="5"/>
  <c r="B62" i="5"/>
  <c r="B50" i="5"/>
  <c r="B38" i="5"/>
  <c r="B26" i="5"/>
  <c r="B14" i="5"/>
  <c r="B2" i="5"/>
  <c r="A12" i="5" s="1"/>
  <c r="B1" i="5"/>
  <c r="G2" i="5" l="1"/>
  <c r="L2" i="5"/>
  <c r="N3" i="5"/>
  <c r="E4" i="5"/>
  <c r="I4" i="5"/>
  <c r="M4" i="5"/>
  <c r="A8" i="5"/>
  <c r="D2" i="5"/>
  <c r="I2" i="5"/>
  <c r="M2" i="5"/>
  <c r="B4" i="5"/>
  <c r="F4" i="5"/>
  <c r="J4" i="5"/>
  <c r="A5" i="5"/>
  <c r="A9" i="5"/>
  <c r="E2" i="5"/>
  <c r="J2" i="5"/>
  <c r="N2" i="5"/>
  <c r="C4" i="5"/>
  <c r="G4" i="5"/>
  <c r="K4" i="5"/>
  <c r="A6" i="5"/>
  <c r="A10" i="5"/>
  <c r="F2" i="5"/>
  <c r="K2" i="5"/>
  <c r="M3" i="5"/>
  <c r="D4" i="5"/>
  <c r="H4" i="5"/>
  <c r="L4" i="5"/>
  <c r="A7" i="5"/>
  <c r="A11" i="5"/>
  <c r="A172" i="9" l="1"/>
  <c r="F180" i="9" s="1"/>
  <c r="A162" i="9"/>
  <c r="E170" i="9" s="1"/>
  <c r="A152" i="9"/>
  <c r="K159" i="9" s="1"/>
  <c r="A142" i="9"/>
  <c r="E149" i="9" s="1"/>
  <c r="A132" i="9"/>
  <c r="G140" i="9" s="1"/>
  <c r="A122" i="9"/>
  <c r="I126" i="9" s="1"/>
  <c r="A112" i="9"/>
  <c r="K119" i="9" s="1"/>
  <c r="A102" i="9"/>
  <c r="E109" i="9" s="1"/>
  <c r="A92" i="9"/>
  <c r="G100" i="9" s="1"/>
  <c r="A82" i="9"/>
  <c r="A72" i="9"/>
  <c r="A62" i="9"/>
  <c r="K70" i="9" s="1"/>
  <c r="A52" i="9"/>
  <c r="A42" i="9"/>
  <c r="L50" i="9" s="1"/>
  <c r="A32" i="9"/>
  <c r="A22" i="9"/>
  <c r="K30" i="9" s="1"/>
  <c r="D100" i="4"/>
  <c r="D99" i="4"/>
  <c r="D98" i="4"/>
  <c r="D97" i="4"/>
  <c r="D96" i="4"/>
  <c r="D95" i="4"/>
  <c r="D94" i="4"/>
  <c r="D93" i="4"/>
  <c r="D92" i="4"/>
  <c r="D91" i="4"/>
  <c r="G113" i="9" l="1"/>
  <c r="G116" i="9"/>
  <c r="G117" i="9"/>
  <c r="C113" i="9"/>
  <c r="G120" i="9"/>
  <c r="J48" i="9"/>
  <c r="D44" i="9"/>
  <c r="K113" i="9"/>
  <c r="K118" i="9"/>
  <c r="E43" i="9"/>
  <c r="G157" i="9"/>
  <c r="I47" i="9"/>
  <c r="K115" i="9"/>
  <c r="C120" i="9"/>
  <c r="F46" i="9"/>
  <c r="E64" i="9"/>
  <c r="I66" i="9"/>
  <c r="B69" i="9"/>
  <c r="C115" i="9"/>
  <c r="G118" i="9"/>
  <c r="K153" i="9"/>
  <c r="E67" i="9"/>
  <c r="I69" i="9"/>
  <c r="B63" i="9"/>
  <c r="H65" i="9"/>
  <c r="L67" i="9"/>
  <c r="D70" i="9"/>
  <c r="L64" i="9"/>
  <c r="D45" i="9"/>
  <c r="A50" i="9"/>
  <c r="J63" i="9"/>
  <c r="B66" i="9"/>
  <c r="F68" i="9"/>
  <c r="L70" i="9"/>
  <c r="J27" i="9"/>
  <c r="I24" i="9"/>
  <c r="F26" i="9"/>
  <c r="D28" i="9"/>
  <c r="A30" i="9"/>
  <c r="L63" i="9"/>
  <c r="B65" i="9"/>
  <c r="D66" i="9"/>
  <c r="F67" i="9"/>
  <c r="A68" i="9"/>
  <c r="D69" i="9"/>
  <c r="J69" i="9"/>
  <c r="F70" i="9"/>
  <c r="C103" i="9"/>
  <c r="E110" i="9"/>
  <c r="G148" i="9"/>
  <c r="K176" i="9"/>
  <c r="F43" i="9"/>
  <c r="E44" i="9"/>
  <c r="F45" i="9"/>
  <c r="H46" i="9"/>
  <c r="J47" i="9"/>
  <c r="A49" i="9"/>
  <c r="B50" i="9"/>
  <c r="E63" i="9"/>
  <c r="F64" i="9"/>
  <c r="I65" i="9"/>
  <c r="L66" i="9"/>
  <c r="I68" i="9"/>
  <c r="E127" i="9"/>
  <c r="E23" i="9"/>
  <c r="B25" i="9"/>
  <c r="L26" i="9"/>
  <c r="I28" i="9"/>
  <c r="F30" i="9"/>
  <c r="J43" i="9"/>
  <c r="I44" i="9"/>
  <c r="L45" i="9"/>
  <c r="A47" i="9"/>
  <c r="D48" i="9"/>
  <c r="F49" i="9"/>
  <c r="H50" i="9"/>
  <c r="F63" i="9"/>
  <c r="A64" i="9"/>
  <c r="I64" i="9"/>
  <c r="D65" i="9"/>
  <c r="J65" i="9"/>
  <c r="F66" i="9"/>
  <c r="A67" i="9"/>
  <c r="H67" i="9"/>
  <c r="D68" i="9"/>
  <c r="J68" i="9"/>
  <c r="E69" i="9"/>
  <c r="A70" i="9"/>
  <c r="H70" i="9"/>
  <c r="A105" i="9"/>
  <c r="K114" i="9"/>
  <c r="C117" i="9"/>
  <c r="C119" i="9"/>
  <c r="A124" i="9"/>
  <c r="E129" i="9"/>
  <c r="C143" i="9"/>
  <c r="E150" i="9"/>
  <c r="K154" i="9"/>
  <c r="G158" i="9"/>
  <c r="E163" i="9"/>
  <c r="B173" i="9"/>
  <c r="C178" i="9"/>
  <c r="A26" i="9"/>
  <c r="H29" i="9"/>
  <c r="J23" i="9"/>
  <c r="H25" i="9"/>
  <c r="E27" i="9"/>
  <c r="B29" i="9"/>
  <c r="L30" i="9"/>
  <c r="A43" i="9"/>
  <c r="L43" i="9"/>
  <c r="J44" i="9"/>
  <c r="A46" i="9"/>
  <c r="D47" i="9"/>
  <c r="E48" i="9"/>
  <c r="H49" i="9"/>
  <c r="J50" i="9"/>
  <c r="A63" i="9"/>
  <c r="H63" i="9"/>
  <c r="D64" i="9"/>
  <c r="J64" i="9"/>
  <c r="E65" i="9"/>
  <c r="A66" i="9"/>
  <c r="H66" i="9"/>
  <c r="B67" i="9"/>
  <c r="J67" i="9"/>
  <c r="E68" i="9"/>
  <c r="L68" i="9"/>
  <c r="H69" i="9"/>
  <c r="B70" i="9"/>
  <c r="I70" i="9"/>
  <c r="I106" i="9"/>
  <c r="I124" i="9"/>
  <c r="A130" i="9"/>
  <c r="A145" i="9"/>
  <c r="K155" i="9"/>
  <c r="C159" i="9"/>
  <c r="I164" i="9"/>
  <c r="C174" i="9"/>
  <c r="G179" i="9"/>
  <c r="D24" i="9"/>
  <c r="G108" i="9"/>
  <c r="I146" i="9"/>
  <c r="C153" i="9"/>
  <c r="G156" i="9"/>
  <c r="C160" i="9"/>
  <c r="G166" i="9"/>
  <c r="G175" i="9"/>
  <c r="K180" i="9"/>
  <c r="C90" i="9"/>
  <c r="E89" i="9"/>
  <c r="E88" i="9"/>
  <c r="G87" i="9"/>
  <c r="I86" i="9"/>
  <c r="L85" i="9"/>
  <c r="E85" i="9"/>
  <c r="L84" i="9"/>
  <c r="F84" i="9"/>
  <c r="A84" i="9"/>
  <c r="H83" i="9"/>
  <c r="B83" i="9"/>
  <c r="I90" i="9"/>
  <c r="I89" i="9"/>
  <c r="K88" i="9"/>
  <c r="A88" i="9"/>
  <c r="A87" i="9"/>
  <c r="D86" i="9"/>
  <c r="I85" i="9"/>
  <c r="B85" i="9"/>
  <c r="I84" i="9"/>
  <c r="D84" i="9"/>
  <c r="J83" i="9"/>
  <c r="E83" i="9"/>
  <c r="I83" i="9"/>
  <c r="H84" i="9"/>
  <c r="G85" i="9"/>
  <c r="K86" i="9"/>
  <c r="I88" i="9"/>
  <c r="E90" i="9"/>
  <c r="A23" i="9"/>
  <c r="F23" i="9"/>
  <c r="L23" i="9"/>
  <c r="E24" i="9"/>
  <c r="J24" i="9"/>
  <c r="D25" i="9"/>
  <c r="I25" i="9"/>
  <c r="B26" i="9"/>
  <c r="H26" i="9"/>
  <c r="A27" i="9"/>
  <c r="F27" i="9"/>
  <c r="L27" i="9"/>
  <c r="E28" i="9"/>
  <c r="J28" i="9"/>
  <c r="D29" i="9"/>
  <c r="I29" i="9"/>
  <c r="B30" i="9"/>
  <c r="H30" i="9"/>
  <c r="B43" i="9"/>
  <c r="H43" i="9"/>
  <c r="A44" i="9"/>
  <c r="F44" i="9"/>
  <c r="A45" i="9"/>
  <c r="H45" i="9"/>
  <c r="B46" i="9"/>
  <c r="J46" i="9"/>
  <c r="E47" i="9"/>
  <c r="L47" i="9"/>
  <c r="H48" i="9"/>
  <c r="B49" i="9"/>
  <c r="I49" i="9"/>
  <c r="E50" i="9"/>
  <c r="A83" i="9"/>
  <c r="L83" i="9"/>
  <c r="J84" i="9"/>
  <c r="K85" i="9"/>
  <c r="E87" i="9"/>
  <c r="A89" i="9"/>
  <c r="K90" i="9"/>
  <c r="I103" i="9"/>
  <c r="E105" i="9"/>
  <c r="C107" i="9"/>
  <c r="A109" i="9"/>
  <c r="I110" i="9"/>
  <c r="G130" i="9"/>
  <c r="E130" i="9"/>
  <c r="A129" i="9"/>
  <c r="I127" i="9"/>
  <c r="E126" i="9"/>
  <c r="A125" i="9"/>
  <c r="I123" i="9"/>
  <c r="I129" i="9"/>
  <c r="E128" i="9"/>
  <c r="A127" i="9"/>
  <c r="I125" i="9"/>
  <c r="E124" i="9"/>
  <c r="A123" i="9"/>
  <c r="E125" i="9"/>
  <c r="A128" i="9"/>
  <c r="I130" i="9"/>
  <c r="I143" i="9"/>
  <c r="E145" i="9"/>
  <c r="C147" i="9"/>
  <c r="A149" i="9"/>
  <c r="I150" i="9"/>
  <c r="B23" i="9"/>
  <c r="H23" i="9"/>
  <c r="A24" i="9"/>
  <c r="F24" i="9"/>
  <c r="L24" i="9"/>
  <c r="E25" i="9"/>
  <c r="J25" i="9"/>
  <c r="D26" i="9"/>
  <c r="I26" i="9"/>
  <c r="B27" i="9"/>
  <c r="H27" i="9"/>
  <c r="A28" i="9"/>
  <c r="F28" i="9"/>
  <c r="L28" i="9"/>
  <c r="E29" i="9"/>
  <c r="J29" i="9"/>
  <c r="D30" i="9"/>
  <c r="I30" i="9"/>
  <c r="K50" i="9"/>
  <c r="I50" i="9"/>
  <c r="D50" i="9"/>
  <c r="J49" i="9"/>
  <c r="E49" i="9"/>
  <c r="L48" i="9"/>
  <c r="F48" i="9"/>
  <c r="A48" i="9"/>
  <c r="H47" i="9"/>
  <c r="B47" i="9"/>
  <c r="I46" i="9"/>
  <c r="D46" i="9"/>
  <c r="J45" i="9"/>
  <c r="E45" i="9"/>
  <c r="L44" i="9"/>
  <c r="D43" i="9"/>
  <c r="I43" i="9"/>
  <c r="B44" i="9"/>
  <c r="H44" i="9"/>
  <c r="B45" i="9"/>
  <c r="I45" i="9"/>
  <c r="E46" i="9"/>
  <c r="L46" i="9"/>
  <c r="F47" i="9"/>
  <c r="B48" i="9"/>
  <c r="I48" i="9"/>
  <c r="D49" i="9"/>
  <c r="L49" i="9"/>
  <c r="F50" i="9"/>
  <c r="D83" i="9"/>
  <c r="B84" i="9"/>
  <c r="A85" i="9"/>
  <c r="C86" i="9"/>
  <c r="I87" i="9"/>
  <c r="G89" i="9"/>
  <c r="A104" i="9"/>
  <c r="K105" i="9"/>
  <c r="I107" i="9"/>
  <c r="E123" i="9"/>
  <c r="A126" i="9"/>
  <c r="I128" i="9"/>
  <c r="A144" i="9"/>
  <c r="K145" i="9"/>
  <c r="I147" i="9"/>
  <c r="D23" i="9"/>
  <c r="I23" i="9"/>
  <c r="B24" i="9"/>
  <c r="H24" i="9"/>
  <c r="A25" i="9"/>
  <c r="F25" i="9"/>
  <c r="L25" i="9"/>
  <c r="E26" i="9"/>
  <c r="J26" i="9"/>
  <c r="D27" i="9"/>
  <c r="I27" i="9"/>
  <c r="B28" i="9"/>
  <c r="H28" i="9"/>
  <c r="A29" i="9"/>
  <c r="F29" i="9"/>
  <c r="L29" i="9"/>
  <c r="E30" i="9"/>
  <c r="J30" i="9"/>
  <c r="F83" i="9"/>
  <c r="E84" i="9"/>
  <c r="D85" i="9"/>
  <c r="E86" i="9"/>
  <c r="C88" i="9"/>
  <c r="A90" i="9"/>
  <c r="G110" i="9"/>
  <c r="I109" i="9"/>
  <c r="I108" i="9"/>
  <c r="K107" i="9"/>
  <c r="A107" i="9"/>
  <c r="A106" i="9"/>
  <c r="C105" i="9"/>
  <c r="E104" i="9"/>
  <c r="E103" i="9"/>
  <c r="A110" i="9"/>
  <c r="C109" i="9"/>
  <c r="E108" i="9"/>
  <c r="E107" i="9"/>
  <c r="G106" i="9"/>
  <c r="I105" i="9"/>
  <c r="I104" i="9"/>
  <c r="K103" i="9"/>
  <c r="A103" i="9"/>
  <c r="G104" i="9"/>
  <c r="E106" i="9"/>
  <c r="A108" i="9"/>
  <c r="K109" i="9"/>
  <c r="A150" i="9"/>
  <c r="C149" i="9"/>
  <c r="E148" i="9"/>
  <c r="E147" i="9"/>
  <c r="G146" i="9"/>
  <c r="I145" i="9"/>
  <c r="I144" i="9"/>
  <c r="K143" i="9"/>
  <c r="A143" i="9"/>
  <c r="G150" i="9"/>
  <c r="I149" i="9"/>
  <c r="I148" i="9"/>
  <c r="K147" i="9"/>
  <c r="A147" i="9"/>
  <c r="A146" i="9"/>
  <c r="C145" i="9"/>
  <c r="E144" i="9"/>
  <c r="E143" i="9"/>
  <c r="G144" i="9"/>
  <c r="E146" i="9"/>
  <c r="A148" i="9"/>
  <c r="K149" i="9"/>
  <c r="D63" i="9"/>
  <c r="I63" i="9"/>
  <c r="B64" i="9"/>
  <c r="H64" i="9"/>
  <c r="A65" i="9"/>
  <c r="F65" i="9"/>
  <c r="L65" i="9"/>
  <c r="E66" i="9"/>
  <c r="J66" i="9"/>
  <c r="D67" i="9"/>
  <c r="I67" i="9"/>
  <c r="B68" i="9"/>
  <c r="H68" i="9"/>
  <c r="A69" i="9"/>
  <c r="F69" i="9"/>
  <c r="L69" i="9"/>
  <c r="E70" i="9"/>
  <c r="J70" i="9"/>
  <c r="G114" i="9"/>
  <c r="C116" i="9"/>
  <c r="K117" i="9"/>
  <c r="G153" i="9"/>
  <c r="C155" i="9"/>
  <c r="C157" i="9"/>
  <c r="K158" i="9"/>
  <c r="G160" i="9"/>
  <c r="I163" i="9"/>
  <c r="A165" i="9"/>
  <c r="C167" i="9"/>
  <c r="L169" i="9"/>
  <c r="G173" i="9"/>
  <c r="C176" i="9"/>
  <c r="K178" i="9"/>
  <c r="A164" i="9"/>
  <c r="E165" i="9"/>
  <c r="K167" i="9"/>
  <c r="K170" i="9"/>
  <c r="G154" i="9"/>
  <c r="C156" i="9"/>
  <c r="K157" i="9"/>
  <c r="A163" i="9"/>
  <c r="E164" i="9"/>
  <c r="K165" i="9"/>
  <c r="G168" i="9"/>
  <c r="K174" i="9"/>
  <c r="G177" i="9"/>
  <c r="C180" i="9"/>
  <c r="C169" i="9"/>
  <c r="I40" i="9"/>
  <c r="E40" i="9"/>
  <c r="A40" i="9"/>
  <c r="I39" i="9"/>
  <c r="E39" i="9"/>
  <c r="A39" i="9"/>
  <c r="I38" i="9"/>
  <c r="E38" i="9"/>
  <c r="A38" i="9"/>
  <c r="I37" i="9"/>
  <c r="E37" i="9"/>
  <c r="A37" i="9"/>
  <c r="I36" i="9"/>
  <c r="E36" i="9"/>
  <c r="A36" i="9"/>
  <c r="I35" i="9"/>
  <c r="E35" i="9"/>
  <c r="A35" i="9"/>
  <c r="I34" i="9"/>
  <c r="E34" i="9"/>
  <c r="A34" i="9"/>
  <c r="I33" i="9"/>
  <c r="E33" i="9"/>
  <c r="A33" i="9"/>
  <c r="D33" i="9"/>
  <c r="J33" i="9"/>
  <c r="C34" i="9"/>
  <c r="H34" i="9"/>
  <c r="B35" i="9"/>
  <c r="G35" i="9"/>
  <c r="L35" i="9"/>
  <c r="F36" i="9"/>
  <c r="K36" i="9"/>
  <c r="D37" i="9"/>
  <c r="J37" i="9"/>
  <c r="C38" i="9"/>
  <c r="H38" i="9"/>
  <c r="B39" i="9"/>
  <c r="G39" i="9"/>
  <c r="L39" i="9"/>
  <c r="F40" i="9"/>
  <c r="K40" i="9"/>
  <c r="I60" i="9"/>
  <c r="E60" i="9"/>
  <c r="A60" i="9"/>
  <c r="I59" i="9"/>
  <c r="E59" i="9"/>
  <c r="A59" i="9"/>
  <c r="I58" i="9"/>
  <c r="E58" i="9"/>
  <c r="A58" i="9"/>
  <c r="I57" i="9"/>
  <c r="E57" i="9"/>
  <c r="A57" i="9"/>
  <c r="I56" i="9"/>
  <c r="E56" i="9"/>
  <c r="A56" i="9"/>
  <c r="I55" i="9"/>
  <c r="E55" i="9"/>
  <c r="A55" i="9"/>
  <c r="I54" i="9"/>
  <c r="E54" i="9"/>
  <c r="A54" i="9"/>
  <c r="I53" i="9"/>
  <c r="E53" i="9"/>
  <c r="A53" i="9"/>
  <c r="D53" i="9"/>
  <c r="J53" i="9"/>
  <c r="C54" i="9"/>
  <c r="H54" i="9"/>
  <c r="B55" i="9"/>
  <c r="G55" i="9"/>
  <c r="L55" i="9"/>
  <c r="F56" i="9"/>
  <c r="K56" i="9"/>
  <c r="D57" i="9"/>
  <c r="J57" i="9"/>
  <c r="C58" i="9"/>
  <c r="H58" i="9"/>
  <c r="B59" i="9"/>
  <c r="G59" i="9"/>
  <c r="L59" i="9"/>
  <c r="F60" i="9"/>
  <c r="K60" i="9"/>
  <c r="I80" i="9"/>
  <c r="E80" i="9"/>
  <c r="A80" i="9"/>
  <c r="I79" i="9"/>
  <c r="E79" i="9"/>
  <c r="A79" i="9"/>
  <c r="I78" i="9"/>
  <c r="E78" i="9"/>
  <c r="A78" i="9"/>
  <c r="I77" i="9"/>
  <c r="E77" i="9"/>
  <c r="A77" i="9"/>
  <c r="I76" i="9"/>
  <c r="E76" i="9"/>
  <c r="A76" i="9"/>
  <c r="I75" i="9"/>
  <c r="E75" i="9"/>
  <c r="A75" i="9"/>
  <c r="I74" i="9"/>
  <c r="E74" i="9"/>
  <c r="A74" i="9"/>
  <c r="I73" i="9"/>
  <c r="E73" i="9"/>
  <c r="A73" i="9"/>
  <c r="D73" i="9"/>
  <c r="J73" i="9"/>
  <c r="C74" i="9"/>
  <c r="H74" i="9"/>
  <c r="B75" i="9"/>
  <c r="G75" i="9"/>
  <c r="L75" i="9"/>
  <c r="F76" i="9"/>
  <c r="K76" i="9"/>
  <c r="D77" i="9"/>
  <c r="J77" i="9"/>
  <c r="C78" i="9"/>
  <c r="H78" i="9"/>
  <c r="B79" i="9"/>
  <c r="G79" i="9"/>
  <c r="L79" i="9"/>
  <c r="F80" i="9"/>
  <c r="K80" i="9"/>
  <c r="K93" i="9"/>
  <c r="C95" i="9"/>
  <c r="G96" i="9"/>
  <c r="K97" i="9"/>
  <c r="C99" i="9"/>
  <c r="K133" i="9"/>
  <c r="C135" i="9"/>
  <c r="G136" i="9"/>
  <c r="K137" i="9"/>
  <c r="C139" i="9"/>
  <c r="F33" i="9"/>
  <c r="K33" i="9"/>
  <c r="D34" i="9"/>
  <c r="J34" i="9"/>
  <c r="C35" i="9"/>
  <c r="H35" i="9"/>
  <c r="B36" i="9"/>
  <c r="G36" i="9"/>
  <c r="L36" i="9"/>
  <c r="F37" i="9"/>
  <c r="K37" i="9"/>
  <c r="D38" i="9"/>
  <c r="J38" i="9"/>
  <c r="C39" i="9"/>
  <c r="H39" i="9"/>
  <c r="B40" i="9"/>
  <c r="G40" i="9"/>
  <c r="L40" i="9"/>
  <c r="F53" i="9"/>
  <c r="K53" i="9"/>
  <c r="D54" i="9"/>
  <c r="J54" i="9"/>
  <c r="C55" i="9"/>
  <c r="H55" i="9"/>
  <c r="B56" i="9"/>
  <c r="G56" i="9"/>
  <c r="L56" i="9"/>
  <c r="F57" i="9"/>
  <c r="K57" i="9"/>
  <c r="D58" i="9"/>
  <c r="J58" i="9"/>
  <c r="C59" i="9"/>
  <c r="H59" i="9"/>
  <c r="B60" i="9"/>
  <c r="G60" i="9"/>
  <c r="L60" i="9"/>
  <c r="F73" i="9"/>
  <c r="K73" i="9"/>
  <c r="D74" i="9"/>
  <c r="J74" i="9"/>
  <c r="C75" i="9"/>
  <c r="H75" i="9"/>
  <c r="B76" i="9"/>
  <c r="G76" i="9"/>
  <c r="L76" i="9"/>
  <c r="F77" i="9"/>
  <c r="K77" i="9"/>
  <c r="D78" i="9"/>
  <c r="J78" i="9"/>
  <c r="C79" i="9"/>
  <c r="H79" i="9"/>
  <c r="B80" i="9"/>
  <c r="G80" i="9"/>
  <c r="L80" i="9"/>
  <c r="L100" i="9"/>
  <c r="H100" i="9"/>
  <c r="D100" i="9"/>
  <c r="L99" i="9"/>
  <c r="H99" i="9"/>
  <c r="D99" i="9"/>
  <c r="L98" i="9"/>
  <c r="H98" i="9"/>
  <c r="D98" i="9"/>
  <c r="L97" i="9"/>
  <c r="H97" i="9"/>
  <c r="D97" i="9"/>
  <c r="L96" i="9"/>
  <c r="H96" i="9"/>
  <c r="D96" i="9"/>
  <c r="L95" i="9"/>
  <c r="H95" i="9"/>
  <c r="D95" i="9"/>
  <c r="L94" i="9"/>
  <c r="H94" i="9"/>
  <c r="D94" i="9"/>
  <c r="L93" i="9"/>
  <c r="H93" i="9"/>
  <c r="D93" i="9"/>
  <c r="J100" i="9"/>
  <c r="F100" i="9"/>
  <c r="B100" i="9"/>
  <c r="J99" i="9"/>
  <c r="F99" i="9"/>
  <c r="B99" i="9"/>
  <c r="J98" i="9"/>
  <c r="F98" i="9"/>
  <c r="B98" i="9"/>
  <c r="J97" i="9"/>
  <c r="F97" i="9"/>
  <c r="B97" i="9"/>
  <c r="J96" i="9"/>
  <c r="F96" i="9"/>
  <c r="B96" i="9"/>
  <c r="J95" i="9"/>
  <c r="F95" i="9"/>
  <c r="B95" i="9"/>
  <c r="J94" i="9"/>
  <c r="F94" i="9"/>
  <c r="B94" i="9"/>
  <c r="J93" i="9"/>
  <c r="F93" i="9"/>
  <c r="B93" i="9"/>
  <c r="I100" i="9"/>
  <c r="A100" i="9"/>
  <c r="E99" i="9"/>
  <c r="I98" i="9"/>
  <c r="A98" i="9"/>
  <c r="E97" i="9"/>
  <c r="I96" i="9"/>
  <c r="A96" i="9"/>
  <c r="E95" i="9"/>
  <c r="I94" i="9"/>
  <c r="A94" i="9"/>
  <c r="E93" i="9"/>
  <c r="E100" i="9"/>
  <c r="I99" i="9"/>
  <c r="A99" i="9"/>
  <c r="E98" i="9"/>
  <c r="I97" i="9"/>
  <c r="A97" i="9"/>
  <c r="E96" i="9"/>
  <c r="I95" i="9"/>
  <c r="A95" i="9"/>
  <c r="E94" i="9"/>
  <c r="I93" i="9"/>
  <c r="A93" i="9"/>
  <c r="C94" i="9"/>
  <c r="G95" i="9"/>
  <c r="K96" i="9"/>
  <c r="C98" i="9"/>
  <c r="G99" i="9"/>
  <c r="K100" i="9"/>
  <c r="L140" i="9"/>
  <c r="H140" i="9"/>
  <c r="D140" i="9"/>
  <c r="L139" i="9"/>
  <c r="H139" i="9"/>
  <c r="D139" i="9"/>
  <c r="L138" i="9"/>
  <c r="H138" i="9"/>
  <c r="D138" i="9"/>
  <c r="L137" i="9"/>
  <c r="H137" i="9"/>
  <c r="D137" i="9"/>
  <c r="L136" i="9"/>
  <c r="H136" i="9"/>
  <c r="D136" i="9"/>
  <c r="L135" i="9"/>
  <c r="H135" i="9"/>
  <c r="D135" i="9"/>
  <c r="L134" i="9"/>
  <c r="H134" i="9"/>
  <c r="D134" i="9"/>
  <c r="L133" i="9"/>
  <c r="H133" i="9"/>
  <c r="D133" i="9"/>
  <c r="J140" i="9"/>
  <c r="F140" i="9"/>
  <c r="B140" i="9"/>
  <c r="J139" i="9"/>
  <c r="F139" i="9"/>
  <c r="B139" i="9"/>
  <c r="J138" i="9"/>
  <c r="F138" i="9"/>
  <c r="B138" i="9"/>
  <c r="J137" i="9"/>
  <c r="F137" i="9"/>
  <c r="B137" i="9"/>
  <c r="J136" i="9"/>
  <c r="F136" i="9"/>
  <c r="B136" i="9"/>
  <c r="J135" i="9"/>
  <c r="F135" i="9"/>
  <c r="B135" i="9"/>
  <c r="J134" i="9"/>
  <c r="F134" i="9"/>
  <c r="B134" i="9"/>
  <c r="J133" i="9"/>
  <c r="F133" i="9"/>
  <c r="B133" i="9"/>
  <c r="I140" i="9"/>
  <c r="A140" i="9"/>
  <c r="E139" i="9"/>
  <c r="I138" i="9"/>
  <c r="A138" i="9"/>
  <c r="E137" i="9"/>
  <c r="I136" i="9"/>
  <c r="A136" i="9"/>
  <c r="E135" i="9"/>
  <c r="I134" i="9"/>
  <c r="A134" i="9"/>
  <c r="E133" i="9"/>
  <c r="E140" i="9"/>
  <c r="I139" i="9"/>
  <c r="A139" i="9"/>
  <c r="E138" i="9"/>
  <c r="I137" i="9"/>
  <c r="A137" i="9"/>
  <c r="E136" i="9"/>
  <c r="I135" i="9"/>
  <c r="A135" i="9"/>
  <c r="E134" i="9"/>
  <c r="I133" i="9"/>
  <c r="A133" i="9"/>
  <c r="C134" i="9"/>
  <c r="G135" i="9"/>
  <c r="K136" i="9"/>
  <c r="C138" i="9"/>
  <c r="G139" i="9"/>
  <c r="K140" i="9"/>
  <c r="B33" i="9"/>
  <c r="G33" i="9"/>
  <c r="L33" i="9"/>
  <c r="F34" i="9"/>
  <c r="K34" i="9"/>
  <c r="D35" i="9"/>
  <c r="J35" i="9"/>
  <c r="C36" i="9"/>
  <c r="H36" i="9"/>
  <c r="B37" i="9"/>
  <c r="G37" i="9"/>
  <c r="L37" i="9"/>
  <c r="F38" i="9"/>
  <c r="K38" i="9"/>
  <c r="D39" i="9"/>
  <c r="J39" i="9"/>
  <c r="C40" i="9"/>
  <c r="H40" i="9"/>
  <c r="B53" i="9"/>
  <c r="G53" i="9"/>
  <c r="L53" i="9"/>
  <c r="F54" i="9"/>
  <c r="K54" i="9"/>
  <c r="D55" i="9"/>
  <c r="J55" i="9"/>
  <c r="C56" i="9"/>
  <c r="H56" i="9"/>
  <c r="B57" i="9"/>
  <c r="G57" i="9"/>
  <c r="L57" i="9"/>
  <c r="F58" i="9"/>
  <c r="K58" i="9"/>
  <c r="D59" i="9"/>
  <c r="J59" i="9"/>
  <c r="C60" i="9"/>
  <c r="H60" i="9"/>
  <c r="B73" i="9"/>
  <c r="G73" i="9"/>
  <c r="L73" i="9"/>
  <c r="F74" i="9"/>
  <c r="K74" i="9"/>
  <c r="D75" i="9"/>
  <c r="J75" i="9"/>
  <c r="C76" i="9"/>
  <c r="H76" i="9"/>
  <c r="B77" i="9"/>
  <c r="G77" i="9"/>
  <c r="L77" i="9"/>
  <c r="F78" i="9"/>
  <c r="K78" i="9"/>
  <c r="D79" i="9"/>
  <c r="J79" i="9"/>
  <c r="C80" i="9"/>
  <c r="H80" i="9"/>
  <c r="C93" i="9"/>
  <c r="G94" i="9"/>
  <c r="K95" i="9"/>
  <c r="C97" i="9"/>
  <c r="G98" i="9"/>
  <c r="K99" i="9"/>
  <c r="C133" i="9"/>
  <c r="G134" i="9"/>
  <c r="K135" i="9"/>
  <c r="C137" i="9"/>
  <c r="G138" i="9"/>
  <c r="K139" i="9"/>
  <c r="C33" i="9"/>
  <c r="H33" i="9"/>
  <c r="B34" i="9"/>
  <c r="G34" i="9"/>
  <c r="L34" i="9"/>
  <c r="F35" i="9"/>
  <c r="K35" i="9"/>
  <c r="D36" i="9"/>
  <c r="J36" i="9"/>
  <c r="C37" i="9"/>
  <c r="H37" i="9"/>
  <c r="B38" i="9"/>
  <c r="G38" i="9"/>
  <c r="L38" i="9"/>
  <c r="F39" i="9"/>
  <c r="K39" i="9"/>
  <c r="D40" i="9"/>
  <c r="J40" i="9"/>
  <c r="C53" i="9"/>
  <c r="H53" i="9"/>
  <c r="B54" i="9"/>
  <c r="G54" i="9"/>
  <c r="L54" i="9"/>
  <c r="F55" i="9"/>
  <c r="K55" i="9"/>
  <c r="D56" i="9"/>
  <c r="J56" i="9"/>
  <c r="C57" i="9"/>
  <c r="H57" i="9"/>
  <c r="B58" i="9"/>
  <c r="G58" i="9"/>
  <c r="L58" i="9"/>
  <c r="F59" i="9"/>
  <c r="K59" i="9"/>
  <c r="D60" i="9"/>
  <c r="J60" i="9"/>
  <c r="C73" i="9"/>
  <c r="H73" i="9"/>
  <c r="B74" i="9"/>
  <c r="G74" i="9"/>
  <c r="L74" i="9"/>
  <c r="F75" i="9"/>
  <c r="K75" i="9"/>
  <c r="D76" i="9"/>
  <c r="J76" i="9"/>
  <c r="C77" i="9"/>
  <c r="H77" i="9"/>
  <c r="B78" i="9"/>
  <c r="G78" i="9"/>
  <c r="L78" i="9"/>
  <c r="F79" i="9"/>
  <c r="K79" i="9"/>
  <c r="D80" i="9"/>
  <c r="J80" i="9"/>
  <c r="G93" i="9"/>
  <c r="K94" i="9"/>
  <c r="C96" i="9"/>
  <c r="G97" i="9"/>
  <c r="K98" i="9"/>
  <c r="C100" i="9"/>
  <c r="L120" i="9"/>
  <c r="H120" i="9"/>
  <c r="D120" i="9"/>
  <c r="L119" i="9"/>
  <c r="H119" i="9"/>
  <c r="D119" i="9"/>
  <c r="L118" i="9"/>
  <c r="H118" i="9"/>
  <c r="D118" i="9"/>
  <c r="L117" i="9"/>
  <c r="H117" i="9"/>
  <c r="D117" i="9"/>
  <c r="L116" i="9"/>
  <c r="H116" i="9"/>
  <c r="D116" i="9"/>
  <c r="L115" i="9"/>
  <c r="H115" i="9"/>
  <c r="D115" i="9"/>
  <c r="L114" i="9"/>
  <c r="H114" i="9"/>
  <c r="D114" i="9"/>
  <c r="L113" i="9"/>
  <c r="H113" i="9"/>
  <c r="D113" i="9"/>
  <c r="J120" i="9"/>
  <c r="F120" i="9"/>
  <c r="B120" i="9"/>
  <c r="J119" i="9"/>
  <c r="F119" i="9"/>
  <c r="B119" i="9"/>
  <c r="J118" i="9"/>
  <c r="F118" i="9"/>
  <c r="B118" i="9"/>
  <c r="J117" i="9"/>
  <c r="F117" i="9"/>
  <c r="B117" i="9"/>
  <c r="J116" i="9"/>
  <c r="F116" i="9"/>
  <c r="B116" i="9"/>
  <c r="J115" i="9"/>
  <c r="F115" i="9"/>
  <c r="B115" i="9"/>
  <c r="J114" i="9"/>
  <c r="F114" i="9"/>
  <c r="B114" i="9"/>
  <c r="J113" i="9"/>
  <c r="F113" i="9"/>
  <c r="B113" i="9"/>
  <c r="E120" i="9"/>
  <c r="I119" i="9"/>
  <c r="A119" i="9"/>
  <c r="E118" i="9"/>
  <c r="I117" i="9"/>
  <c r="A117" i="9"/>
  <c r="E116" i="9"/>
  <c r="I115" i="9"/>
  <c r="A115" i="9"/>
  <c r="E114" i="9"/>
  <c r="I113" i="9"/>
  <c r="A113" i="9"/>
  <c r="I120" i="9"/>
  <c r="A120" i="9"/>
  <c r="E119" i="9"/>
  <c r="I118" i="9"/>
  <c r="A118" i="9"/>
  <c r="E117" i="9"/>
  <c r="I116" i="9"/>
  <c r="A116" i="9"/>
  <c r="E115" i="9"/>
  <c r="I114" i="9"/>
  <c r="A114" i="9"/>
  <c r="E113" i="9"/>
  <c r="C114" i="9"/>
  <c r="G115" i="9"/>
  <c r="K116" i="9"/>
  <c r="C118" i="9"/>
  <c r="G119" i="9"/>
  <c r="K120" i="9"/>
  <c r="G133" i="9"/>
  <c r="K134" i="9"/>
  <c r="C136" i="9"/>
  <c r="G137" i="9"/>
  <c r="K138" i="9"/>
  <c r="C140" i="9"/>
  <c r="L160" i="9"/>
  <c r="H160" i="9"/>
  <c r="D160" i="9"/>
  <c r="L159" i="9"/>
  <c r="H159" i="9"/>
  <c r="D159" i="9"/>
  <c r="L158" i="9"/>
  <c r="H158" i="9"/>
  <c r="D158" i="9"/>
  <c r="L157" i="9"/>
  <c r="H157" i="9"/>
  <c r="D157" i="9"/>
  <c r="L156" i="9"/>
  <c r="H156" i="9"/>
  <c r="D156" i="9"/>
  <c r="L155" i="9"/>
  <c r="H155" i="9"/>
  <c r="D155" i="9"/>
  <c r="L154" i="9"/>
  <c r="H154" i="9"/>
  <c r="D154" i="9"/>
  <c r="L153" i="9"/>
  <c r="H153" i="9"/>
  <c r="D153" i="9"/>
  <c r="J160" i="9"/>
  <c r="F160" i="9"/>
  <c r="B160" i="9"/>
  <c r="J159" i="9"/>
  <c r="F159" i="9"/>
  <c r="B159" i="9"/>
  <c r="J158" i="9"/>
  <c r="F158" i="9"/>
  <c r="B158" i="9"/>
  <c r="J157" i="9"/>
  <c r="F157" i="9"/>
  <c r="B157" i="9"/>
  <c r="J156" i="9"/>
  <c r="F156" i="9"/>
  <c r="B156" i="9"/>
  <c r="J155" i="9"/>
  <c r="F155" i="9"/>
  <c r="B155" i="9"/>
  <c r="J154" i="9"/>
  <c r="F154" i="9"/>
  <c r="B154" i="9"/>
  <c r="J153" i="9"/>
  <c r="F153" i="9"/>
  <c r="B153" i="9"/>
  <c r="E160" i="9"/>
  <c r="I159" i="9"/>
  <c r="A159" i="9"/>
  <c r="E158" i="9"/>
  <c r="I157" i="9"/>
  <c r="A157" i="9"/>
  <c r="E156" i="9"/>
  <c r="I155" i="9"/>
  <c r="A155" i="9"/>
  <c r="E154" i="9"/>
  <c r="I153" i="9"/>
  <c r="A153" i="9"/>
  <c r="I160" i="9"/>
  <c r="A160" i="9"/>
  <c r="E159" i="9"/>
  <c r="I158" i="9"/>
  <c r="A158" i="9"/>
  <c r="E157" i="9"/>
  <c r="I156" i="9"/>
  <c r="A156" i="9"/>
  <c r="E155" i="9"/>
  <c r="I154" i="9"/>
  <c r="A154" i="9"/>
  <c r="E153" i="9"/>
  <c r="C154" i="9"/>
  <c r="G155" i="9"/>
  <c r="K156" i="9"/>
  <c r="C158" i="9"/>
  <c r="G159" i="9"/>
  <c r="K160" i="9"/>
  <c r="C23" i="9"/>
  <c r="G23" i="9"/>
  <c r="K23" i="9"/>
  <c r="C24" i="9"/>
  <c r="G24" i="9"/>
  <c r="K24" i="9"/>
  <c r="C25" i="9"/>
  <c r="G25" i="9"/>
  <c r="K25" i="9"/>
  <c r="C26" i="9"/>
  <c r="G26" i="9"/>
  <c r="K26" i="9"/>
  <c r="C27" i="9"/>
  <c r="G27" i="9"/>
  <c r="K27" i="9"/>
  <c r="C28" i="9"/>
  <c r="G28" i="9"/>
  <c r="K28" i="9"/>
  <c r="C29" i="9"/>
  <c r="G29" i="9"/>
  <c r="K29" i="9"/>
  <c r="C30" i="9"/>
  <c r="G30" i="9"/>
  <c r="C43" i="9"/>
  <c r="G43" i="9"/>
  <c r="K43" i="9"/>
  <c r="C44" i="9"/>
  <c r="G44" i="9"/>
  <c r="K44" i="9"/>
  <c r="C45" i="9"/>
  <c r="G45" i="9"/>
  <c r="K45" i="9"/>
  <c r="C46" i="9"/>
  <c r="G46" i="9"/>
  <c r="K46" i="9"/>
  <c r="C47" i="9"/>
  <c r="G47" i="9"/>
  <c r="K47" i="9"/>
  <c r="C48" i="9"/>
  <c r="G48" i="9"/>
  <c r="K48" i="9"/>
  <c r="C49" i="9"/>
  <c r="G49" i="9"/>
  <c r="K49" i="9"/>
  <c r="C50" i="9"/>
  <c r="G50" i="9"/>
  <c r="C63" i="9"/>
  <c r="G63" i="9"/>
  <c r="K63" i="9"/>
  <c r="C64" i="9"/>
  <c r="G64" i="9"/>
  <c r="K64" i="9"/>
  <c r="C65" i="9"/>
  <c r="G65" i="9"/>
  <c r="K65" i="9"/>
  <c r="C66" i="9"/>
  <c r="G66" i="9"/>
  <c r="K66" i="9"/>
  <c r="C67" i="9"/>
  <c r="G67" i="9"/>
  <c r="K67" i="9"/>
  <c r="C68" i="9"/>
  <c r="G68" i="9"/>
  <c r="K68" i="9"/>
  <c r="C69" i="9"/>
  <c r="G69" i="9"/>
  <c r="K69" i="9"/>
  <c r="C70" i="9"/>
  <c r="G70" i="9"/>
  <c r="J90" i="9"/>
  <c r="F90" i="9"/>
  <c r="B90" i="9"/>
  <c r="J89" i="9"/>
  <c r="F89" i="9"/>
  <c r="B89" i="9"/>
  <c r="J88" i="9"/>
  <c r="F88" i="9"/>
  <c r="B88" i="9"/>
  <c r="J87" i="9"/>
  <c r="F87" i="9"/>
  <c r="B87" i="9"/>
  <c r="J86" i="9"/>
  <c r="F86" i="9"/>
  <c r="B86" i="9"/>
  <c r="J85" i="9"/>
  <c r="F85" i="9"/>
  <c r="L90" i="9"/>
  <c r="H90" i="9"/>
  <c r="D90" i="9"/>
  <c r="L89" i="9"/>
  <c r="H89" i="9"/>
  <c r="D89" i="9"/>
  <c r="L88" i="9"/>
  <c r="H88" i="9"/>
  <c r="D88" i="9"/>
  <c r="L87" i="9"/>
  <c r="H87" i="9"/>
  <c r="D87" i="9"/>
  <c r="L86" i="9"/>
  <c r="H86" i="9"/>
  <c r="C83" i="9"/>
  <c r="G83" i="9"/>
  <c r="K83" i="9"/>
  <c r="C84" i="9"/>
  <c r="G84" i="9"/>
  <c r="K84" i="9"/>
  <c r="C85" i="9"/>
  <c r="H85" i="9"/>
  <c r="A86" i="9"/>
  <c r="G86" i="9"/>
  <c r="C87" i="9"/>
  <c r="K87" i="9"/>
  <c r="G88" i="9"/>
  <c r="C89" i="9"/>
  <c r="K89" i="9"/>
  <c r="G90" i="9"/>
  <c r="J110" i="9"/>
  <c r="F110" i="9"/>
  <c r="B110" i="9"/>
  <c r="J109" i="9"/>
  <c r="F109" i="9"/>
  <c r="B109" i="9"/>
  <c r="J108" i="9"/>
  <c r="F108" i="9"/>
  <c r="B108" i="9"/>
  <c r="J107" i="9"/>
  <c r="F107" i="9"/>
  <c r="B107" i="9"/>
  <c r="J106" i="9"/>
  <c r="F106" i="9"/>
  <c r="B106" i="9"/>
  <c r="J105" i="9"/>
  <c r="F105" i="9"/>
  <c r="B105" i="9"/>
  <c r="J104" i="9"/>
  <c r="F104" i="9"/>
  <c r="B104" i="9"/>
  <c r="J103" i="9"/>
  <c r="F103" i="9"/>
  <c r="B103" i="9"/>
  <c r="L110" i="9"/>
  <c r="H110" i="9"/>
  <c r="D110" i="9"/>
  <c r="L109" i="9"/>
  <c r="H109" i="9"/>
  <c r="D109" i="9"/>
  <c r="L108" i="9"/>
  <c r="H108" i="9"/>
  <c r="D108" i="9"/>
  <c r="L107" i="9"/>
  <c r="H107" i="9"/>
  <c r="D107" i="9"/>
  <c r="L106" i="9"/>
  <c r="H106" i="9"/>
  <c r="D106" i="9"/>
  <c r="L105" i="9"/>
  <c r="H105" i="9"/>
  <c r="D105" i="9"/>
  <c r="L104" i="9"/>
  <c r="H104" i="9"/>
  <c r="D104" i="9"/>
  <c r="L103" i="9"/>
  <c r="H103" i="9"/>
  <c r="D103" i="9"/>
  <c r="G103" i="9"/>
  <c r="C104" i="9"/>
  <c r="K104" i="9"/>
  <c r="G105" i="9"/>
  <c r="C106" i="9"/>
  <c r="K106" i="9"/>
  <c r="G107" i="9"/>
  <c r="C108" i="9"/>
  <c r="K108" i="9"/>
  <c r="G109" i="9"/>
  <c r="C110" i="9"/>
  <c r="K110" i="9"/>
  <c r="C123" i="9"/>
  <c r="K123" i="9"/>
  <c r="G124" i="9"/>
  <c r="C125" i="9"/>
  <c r="K125" i="9"/>
  <c r="G126" i="9"/>
  <c r="C127" i="9"/>
  <c r="K127" i="9"/>
  <c r="G128" i="9"/>
  <c r="C129" i="9"/>
  <c r="K129" i="9"/>
  <c r="J150" i="9"/>
  <c r="F150" i="9"/>
  <c r="B150" i="9"/>
  <c r="J149" i="9"/>
  <c r="F149" i="9"/>
  <c r="B149" i="9"/>
  <c r="J148" i="9"/>
  <c r="F148" i="9"/>
  <c r="B148" i="9"/>
  <c r="J147" i="9"/>
  <c r="F147" i="9"/>
  <c r="B147" i="9"/>
  <c r="J146" i="9"/>
  <c r="F146" i="9"/>
  <c r="B146" i="9"/>
  <c r="J145" i="9"/>
  <c r="F145" i="9"/>
  <c r="B145" i="9"/>
  <c r="J144" i="9"/>
  <c r="F144" i="9"/>
  <c r="B144" i="9"/>
  <c r="J143" i="9"/>
  <c r="F143" i="9"/>
  <c r="B143" i="9"/>
  <c r="L150" i="9"/>
  <c r="H150" i="9"/>
  <c r="D150" i="9"/>
  <c r="L149" i="9"/>
  <c r="H149" i="9"/>
  <c r="D149" i="9"/>
  <c r="L148" i="9"/>
  <c r="H148" i="9"/>
  <c r="D148" i="9"/>
  <c r="L147" i="9"/>
  <c r="H147" i="9"/>
  <c r="D147" i="9"/>
  <c r="L146" i="9"/>
  <c r="H146" i="9"/>
  <c r="D146" i="9"/>
  <c r="L145" i="9"/>
  <c r="H145" i="9"/>
  <c r="D145" i="9"/>
  <c r="L144" i="9"/>
  <c r="H144" i="9"/>
  <c r="D144" i="9"/>
  <c r="L143" i="9"/>
  <c r="H143" i="9"/>
  <c r="D143" i="9"/>
  <c r="G143" i="9"/>
  <c r="C144" i="9"/>
  <c r="K144" i="9"/>
  <c r="G145" i="9"/>
  <c r="C146" i="9"/>
  <c r="K146" i="9"/>
  <c r="G147" i="9"/>
  <c r="C148" i="9"/>
  <c r="K148" i="9"/>
  <c r="G149" i="9"/>
  <c r="C150" i="9"/>
  <c r="K150" i="9"/>
  <c r="C163" i="9"/>
  <c r="K163" i="9"/>
  <c r="G164" i="9"/>
  <c r="C165" i="9"/>
  <c r="C166" i="9"/>
  <c r="G167" i="9"/>
  <c r="K168" i="9"/>
  <c r="J130" i="9"/>
  <c r="F130" i="9"/>
  <c r="B130" i="9"/>
  <c r="J129" i="9"/>
  <c r="F129" i="9"/>
  <c r="B129" i="9"/>
  <c r="J128" i="9"/>
  <c r="F128" i="9"/>
  <c r="B128" i="9"/>
  <c r="J127" i="9"/>
  <c r="F127" i="9"/>
  <c r="B127" i="9"/>
  <c r="J126" i="9"/>
  <c r="F126" i="9"/>
  <c r="B126" i="9"/>
  <c r="J125" i="9"/>
  <c r="F125" i="9"/>
  <c r="B125" i="9"/>
  <c r="J124" i="9"/>
  <c r="F124" i="9"/>
  <c r="B124" i="9"/>
  <c r="J123" i="9"/>
  <c r="F123" i="9"/>
  <c r="B123" i="9"/>
  <c r="L130" i="9"/>
  <c r="H130" i="9"/>
  <c r="D130" i="9"/>
  <c r="L129" i="9"/>
  <c r="H129" i="9"/>
  <c r="D129" i="9"/>
  <c r="L128" i="9"/>
  <c r="H128" i="9"/>
  <c r="D128" i="9"/>
  <c r="L127" i="9"/>
  <c r="H127" i="9"/>
  <c r="D127" i="9"/>
  <c r="L126" i="9"/>
  <c r="H126" i="9"/>
  <c r="D126" i="9"/>
  <c r="L125" i="9"/>
  <c r="H125" i="9"/>
  <c r="D125" i="9"/>
  <c r="L124" i="9"/>
  <c r="H124" i="9"/>
  <c r="D124" i="9"/>
  <c r="L123" i="9"/>
  <c r="H123" i="9"/>
  <c r="D123" i="9"/>
  <c r="G123" i="9"/>
  <c r="C124" i="9"/>
  <c r="K124" i="9"/>
  <c r="G125" i="9"/>
  <c r="C126" i="9"/>
  <c r="K126" i="9"/>
  <c r="G127" i="9"/>
  <c r="C128" i="9"/>
  <c r="K128" i="9"/>
  <c r="G129" i="9"/>
  <c r="C130" i="9"/>
  <c r="K130" i="9"/>
  <c r="J170" i="9"/>
  <c r="F170" i="9"/>
  <c r="B170" i="9"/>
  <c r="J169" i="9"/>
  <c r="I170" i="9"/>
  <c r="D170" i="9"/>
  <c r="K169" i="9"/>
  <c r="F169" i="9"/>
  <c r="B169" i="9"/>
  <c r="J168" i="9"/>
  <c r="F168" i="9"/>
  <c r="B168" i="9"/>
  <c r="J167" i="9"/>
  <c r="F167" i="9"/>
  <c r="B167" i="9"/>
  <c r="J166" i="9"/>
  <c r="F166" i="9"/>
  <c r="B166" i="9"/>
  <c r="J165" i="9"/>
  <c r="F165" i="9"/>
  <c r="B165" i="9"/>
  <c r="J164" i="9"/>
  <c r="F164" i="9"/>
  <c r="B164" i="9"/>
  <c r="J163" i="9"/>
  <c r="F163" i="9"/>
  <c r="B163" i="9"/>
  <c r="H170" i="9"/>
  <c r="C170" i="9"/>
  <c r="I169" i="9"/>
  <c r="E169" i="9"/>
  <c r="A169" i="9"/>
  <c r="I168" i="9"/>
  <c r="E168" i="9"/>
  <c r="A168" i="9"/>
  <c r="I167" i="9"/>
  <c r="E167" i="9"/>
  <c r="A167" i="9"/>
  <c r="I166" i="9"/>
  <c r="E166" i="9"/>
  <c r="A166" i="9"/>
  <c r="I165" i="9"/>
  <c r="L170" i="9"/>
  <c r="G170" i="9"/>
  <c r="A170" i="9"/>
  <c r="H169" i="9"/>
  <c r="D169" i="9"/>
  <c r="L168" i="9"/>
  <c r="H168" i="9"/>
  <c r="D168" i="9"/>
  <c r="L167" i="9"/>
  <c r="H167" i="9"/>
  <c r="D167" i="9"/>
  <c r="L166" i="9"/>
  <c r="H166" i="9"/>
  <c r="D166" i="9"/>
  <c r="L165" i="9"/>
  <c r="H165" i="9"/>
  <c r="D165" i="9"/>
  <c r="L164" i="9"/>
  <c r="H164" i="9"/>
  <c r="D164" i="9"/>
  <c r="L163" i="9"/>
  <c r="H163" i="9"/>
  <c r="D163" i="9"/>
  <c r="G163" i="9"/>
  <c r="C164" i="9"/>
  <c r="K164" i="9"/>
  <c r="G165" i="9"/>
  <c r="K166" i="9"/>
  <c r="C168" i="9"/>
  <c r="G169" i="9"/>
  <c r="C173" i="9"/>
  <c r="J173" i="9"/>
  <c r="F174" i="9"/>
  <c r="B175" i="9"/>
  <c r="J175" i="9"/>
  <c r="F176" i="9"/>
  <c r="B177" i="9"/>
  <c r="J177" i="9"/>
  <c r="F178" i="9"/>
  <c r="B179" i="9"/>
  <c r="J179" i="9"/>
  <c r="A182" i="9"/>
  <c r="I180" i="9"/>
  <c r="E180" i="9"/>
  <c r="A180" i="9"/>
  <c r="I179" i="9"/>
  <c r="E179" i="9"/>
  <c r="A179" i="9"/>
  <c r="I178" i="9"/>
  <c r="E178" i="9"/>
  <c r="A178" i="9"/>
  <c r="I177" i="9"/>
  <c r="E177" i="9"/>
  <c r="A177" i="9"/>
  <c r="I176" i="9"/>
  <c r="E176" i="9"/>
  <c r="A176" i="9"/>
  <c r="I175" i="9"/>
  <c r="E175" i="9"/>
  <c r="A175" i="9"/>
  <c r="I174" i="9"/>
  <c r="E174" i="9"/>
  <c r="A174" i="9"/>
  <c r="I173" i="9"/>
  <c r="L180" i="9"/>
  <c r="H180" i="9"/>
  <c r="D180" i="9"/>
  <c r="L179" i="9"/>
  <c r="H179" i="9"/>
  <c r="D179" i="9"/>
  <c r="L178" i="9"/>
  <c r="H178" i="9"/>
  <c r="D178" i="9"/>
  <c r="L177" i="9"/>
  <c r="H177" i="9"/>
  <c r="D177" i="9"/>
  <c r="L176" i="9"/>
  <c r="H176" i="9"/>
  <c r="D176" i="9"/>
  <c r="L175" i="9"/>
  <c r="H175" i="9"/>
  <c r="D175" i="9"/>
  <c r="L174" i="9"/>
  <c r="H174" i="9"/>
  <c r="D174" i="9"/>
  <c r="L173" i="9"/>
  <c r="H173" i="9"/>
  <c r="D173" i="9"/>
  <c r="E173" i="9"/>
  <c r="K173" i="9"/>
  <c r="G174" i="9"/>
  <c r="C175" i="9"/>
  <c r="K175" i="9"/>
  <c r="G176" i="9"/>
  <c r="C177" i="9"/>
  <c r="K177" i="9"/>
  <c r="G178" i="9"/>
  <c r="C179" i="9"/>
  <c r="K179" i="9"/>
  <c r="G180" i="9"/>
  <c r="A173" i="9"/>
  <c r="F173" i="9"/>
  <c r="B174" i="9"/>
  <c r="J174" i="9"/>
  <c r="F175" i="9"/>
  <c r="B176" i="9"/>
  <c r="J176" i="9"/>
  <c r="F177" i="9"/>
  <c r="B178" i="9"/>
  <c r="J178" i="9"/>
  <c r="F179" i="9"/>
  <c r="B180" i="9"/>
  <c r="J180" i="9"/>
  <c r="J16" i="5" l="1"/>
  <c r="F16" i="5"/>
  <c r="M15" i="5"/>
  <c r="K14" i="5"/>
  <c r="F14" i="5"/>
  <c r="B16" i="5"/>
  <c r="A21" i="5"/>
  <c r="A17" i="5"/>
  <c r="M16" i="5"/>
  <c r="I16" i="5"/>
  <c r="E16" i="5"/>
  <c r="N14" i="5"/>
  <c r="J14" i="5"/>
  <c r="E14" i="5"/>
  <c r="A24" i="5"/>
  <c r="A20" i="5"/>
  <c r="L16" i="5"/>
  <c r="H16" i="5"/>
  <c r="D16" i="5"/>
  <c r="M14" i="5"/>
  <c r="I14" i="5"/>
  <c r="D14" i="5"/>
  <c r="A23" i="5"/>
  <c r="A19" i="5"/>
  <c r="K16" i="5"/>
  <c r="G16" i="5"/>
  <c r="N15" i="5"/>
  <c r="L14" i="5"/>
  <c r="G14" i="5"/>
  <c r="C16" i="5"/>
  <c r="A22" i="5"/>
  <c r="A18" i="5"/>
  <c r="M64" i="5"/>
  <c r="I64" i="5"/>
  <c r="E64" i="5"/>
  <c r="N62" i="5"/>
  <c r="J62" i="5"/>
  <c r="E62" i="5"/>
  <c r="L64" i="5"/>
  <c r="H64" i="5"/>
  <c r="D64" i="5"/>
  <c r="M62" i="5"/>
  <c r="I62" i="5"/>
  <c r="D62" i="5"/>
  <c r="K64" i="5"/>
  <c r="G64" i="5"/>
  <c r="N63" i="5"/>
  <c r="L62" i="5"/>
  <c r="G62" i="5"/>
  <c r="M63" i="5"/>
  <c r="B64" i="5"/>
  <c r="A69" i="5"/>
  <c r="A65" i="5"/>
  <c r="K62" i="5"/>
  <c r="A72" i="5"/>
  <c r="A68" i="5"/>
  <c r="J64" i="5"/>
  <c r="F62" i="5"/>
  <c r="A71" i="5"/>
  <c r="A67" i="5"/>
  <c r="F64" i="5"/>
  <c r="C64" i="5"/>
  <c r="A70" i="5"/>
  <c r="A66" i="5"/>
  <c r="M112" i="5"/>
  <c r="I112" i="5"/>
  <c r="E112" i="5"/>
  <c r="N110" i="5"/>
  <c r="J110" i="5"/>
  <c r="E110" i="5"/>
  <c r="L112" i="5"/>
  <c r="H112" i="5"/>
  <c r="D112" i="5"/>
  <c r="M110" i="5"/>
  <c r="I110" i="5"/>
  <c r="D110" i="5"/>
  <c r="K112" i="5"/>
  <c r="G112" i="5"/>
  <c r="N111" i="5"/>
  <c r="L110" i="5"/>
  <c r="G110" i="5"/>
  <c r="J112" i="5"/>
  <c r="F110" i="5"/>
  <c r="B112" i="5"/>
  <c r="A117" i="5"/>
  <c r="A113" i="5"/>
  <c r="F112" i="5"/>
  <c r="A120" i="5"/>
  <c r="A116" i="5"/>
  <c r="M111" i="5"/>
  <c r="A119" i="5"/>
  <c r="A115" i="5"/>
  <c r="K110" i="5"/>
  <c r="C112" i="5"/>
  <c r="A118" i="5"/>
  <c r="A114" i="5"/>
  <c r="M160" i="5"/>
  <c r="I160" i="5"/>
  <c r="E160" i="5"/>
  <c r="N158" i="5"/>
  <c r="J158" i="5"/>
  <c r="E158" i="5"/>
  <c r="L160" i="5"/>
  <c r="H160" i="5"/>
  <c r="D160" i="5"/>
  <c r="M158" i="5"/>
  <c r="I158" i="5"/>
  <c r="D158" i="5"/>
  <c r="K160" i="5"/>
  <c r="G160" i="5"/>
  <c r="N159" i="5"/>
  <c r="L158" i="5"/>
  <c r="G158" i="5"/>
  <c r="M159" i="5"/>
  <c r="B160" i="5"/>
  <c r="A165" i="5"/>
  <c r="A161" i="5"/>
  <c r="K158" i="5"/>
  <c r="A168" i="5"/>
  <c r="A164" i="5"/>
  <c r="J160" i="5"/>
  <c r="F158" i="5"/>
  <c r="A167" i="5"/>
  <c r="A163" i="5"/>
  <c r="F160" i="5"/>
  <c r="C160" i="5"/>
  <c r="A166" i="5"/>
  <c r="A162" i="5"/>
  <c r="D220" i="5"/>
  <c r="M208" i="5"/>
  <c r="I208" i="5"/>
  <c r="E208" i="5"/>
  <c r="N206" i="5"/>
  <c r="J206" i="5"/>
  <c r="E206" i="5"/>
  <c r="L208" i="5"/>
  <c r="H208" i="5"/>
  <c r="D208" i="5"/>
  <c r="M206" i="5"/>
  <c r="I206" i="5"/>
  <c r="D206" i="5"/>
  <c r="K208" i="5"/>
  <c r="G208" i="5"/>
  <c r="N207" i="5"/>
  <c r="L206" i="5"/>
  <c r="G206" i="5"/>
  <c r="J208" i="5"/>
  <c r="F206" i="5"/>
  <c r="B208" i="5"/>
  <c r="A213" i="5"/>
  <c r="A209" i="5"/>
  <c r="F208" i="5"/>
  <c r="A216" i="5"/>
  <c r="A212" i="5"/>
  <c r="M207" i="5"/>
  <c r="A215" i="5"/>
  <c r="A211" i="5"/>
  <c r="K206" i="5"/>
  <c r="C208" i="5"/>
  <c r="A214" i="5"/>
  <c r="A210" i="5"/>
  <c r="M40" i="5"/>
  <c r="I40" i="5"/>
  <c r="E40" i="5"/>
  <c r="N38" i="5"/>
  <c r="J38" i="5"/>
  <c r="E38" i="5"/>
  <c r="L40" i="5"/>
  <c r="H40" i="5"/>
  <c r="D40" i="5"/>
  <c r="M38" i="5"/>
  <c r="I38" i="5"/>
  <c r="D38" i="5"/>
  <c r="K40" i="5"/>
  <c r="G40" i="5"/>
  <c r="N39" i="5"/>
  <c r="L38" i="5"/>
  <c r="G38" i="5"/>
  <c r="K38" i="5"/>
  <c r="B40" i="5"/>
  <c r="A47" i="5"/>
  <c r="A43" i="5"/>
  <c r="J40" i="5"/>
  <c r="F38" i="5"/>
  <c r="A46" i="5"/>
  <c r="A42" i="5"/>
  <c r="F40" i="5"/>
  <c r="A45" i="5"/>
  <c r="A41" i="5"/>
  <c r="M39" i="5"/>
  <c r="C40" i="5"/>
  <c r="A48" i="5"/>
  <c r="A44" i="5"/>
  <c r="M136" i="5"/>
  <c r="I136" i="5"/>
  <c r="E136" i="5"/>
  <c r="N134" i="5"/>
  <c r="J134" i="5"/>
  <c r="E134" i="5"/>
  <c r="L136" i="5"/>
  <c r="H136" i="5"/>
  <c r="D136" i="5"/>
  <c r="M134" i="5"/>
  <c r="I134" i="5"/>
  <c r="D134" i="5"/>
  <c r="K136" i="5"/>
  <c r="G136" i="5"/>
  <c r="N135" i="5"/>
  <c r="L134" i="5"/>
  <c r="G134" i="5"/>
  <c r="K134" i="5"/>
  <c r="B136" i="5"/>
  <c r="A143" i="5"/>
  <c r="A139" i="5"/>
  <c r="J136" i="5"/>
  <c r="F134" i="5"/>
  <c r="A142" i="5"/>
  <c r="A138" i="5"/>
  <c r="F136" i="5"/>
  <c r="A141" i="5"/>
  <c r="A137" i="5"/>
  <c r="M135" i="5"/>
  <c r="C136" i="5"/>
  <c r="A144" i="5"/>
  <c r="A140" i="5"/>
  <c r="M184" i="5"/>
  <c r="I184" i="5"/>
  <c r="E184" i="5"/>
  <c r="N182" i="5"/>
  <c r="J182" i="5"/>
  <c r="E182" i="5"/>
  <c r="L184" i="5"/>
  <c r="H184" i="5"/>
  <c r="D184" i="5"/>
  <c r="M182" i="5"/>
  <c r="I182" i="5"/>
  <c r="D182" i="5"/>
  <c r="K184" i="5"/>
  <c r="G184" i="5"/>
  <c r="N183" i="5"/>
  <c r="L182" i="5"/>
  <c r="G182" i="5"/>
  <c r="F184" i="5"/>
  <c r="B184" i="5"/>
  <c r="A191" i="5"/>
  <c r="A187" i="5"/>
  <c r="M183" i="5"/>
  <c r="A190" i="5"/>
  <c r="A186" i="5"/>
  <c r="K182" i="5"/>
  <c r="A189" i="5"/>
  <c r="A185" i="5"/>
  <c r="J184" i="5"/>
  <c r="F182" i="5"/>
  <c r="C184" i="5"/>
  <c r="A192" i="5"/>
  <c r="A188" i="5"/>
  <c r="K52" i="5"/>
  <c r="G52" i="5"/>
  <c r="N51" i="5"/>
  <c r="L50" i="5"/>
  <c r="G50" i="5"/>
  <c r="J52" i="5"/>
  <c r="F52" i="5"/>
  <c r="M51" i="5"/>
  <c r="K50" i="5"/>
  <c r="F50" i="5"/>
  <c r="M52" i="5"/>
  <c r="I52" i="5"/>
  <c r="E52" i="5"/>
  <c r="N50" i="5"/>
  <c r="J50" i="5"/>
  <c r="E50" i="5"/>
  <c r="H52" i="5"/>
  <c r="D50" i="5"/>
  <c r="A58" i="5"/>
  <c r="A54" i="5"/>
  <c r="D52" i="5"/>
  <c r="C52" i="5"/>
  <c r="A57" i="5"/>
  <c r="A53" i="5"/>
  <c r="M50" i="5"/>
  <c r="B52" i="5"/>
  <c r="A60" i="5"/>
  <c r="A56" i="5"/>
  <c r="L52" i="5"/>
  <c r="I50" i="5"/>
  <c r="A59" i="5"/>
  <c r="A55" i="5"/>
  <c r="K100" i="5"/>
  <c r="G100" i="5"/>
  <c r="N99" i="5"/>
  <c r="L98" i="5"/>
  <c r="G98" i="5"/>
  <c r="J100" i="5"/>
  <c r="F100" i="5"/>
  <c r="M99" i="5"/>
  <c r="K98" i="5"/>
  <c r="F98" i="5"/>
  <c r="M100" i="5"/>
  <c r="I100" i="5"/>
  <c r="E100" i="5"/>
  <c r="N98" i="5"/>
  <c r="J98" i="5"/>
  <c r="E98" i="5"/>
  <c r="M98" i="5"/>
  <c r="A106" i="5"/>
  <c r="A102" i="5"/>
  <c r="L100" i="5"/>
  <c r="I98" i="5"/>
  <c r="C100" i="5"/>
  <c r="A105" i="5"/>
  <c r="A101" i="5"/>
  <c r="H100" i="5"/>
  <c r="D98" i="5"/>
  <c r="B100" i="5"/>
  <c r="A108" i="5"/>
  <c r="A104" i="5"/>
  <c r="D100" i="5"/>
  <c r="A107" i="5"/>
  <c r="A103" i="5"/>
  <c r="K196" i="5"/>
  <c r="G196" i="5"/>
  <c r="N195" i="5"/>
  <c r="L194" i="5"/>
  <c r="G194" i="5"/>
  <c r="J196" i="5"/>
  <c r="F196" i="5"/>
  <c r="M195" i="5"/>
  <c r="K194" i="5"/>
  <c r="F194" i="5"/>
  <c r="M196" i="5"/>
  <c r="I196" i="5"/>
  <c r="E196" i="5"/>
  <c r="N194" i="5"/>
  <c r="J194" i="5"/>
  <c r="E194" i="5"/>
  <c r="M194" i="5"/>
  <c r="A202" i="5"/>
  <c r="A198" i="5"/>
  <c r="L196" i="5"/>
  <c r="I194" i="5"/>
  <c r="C196" i="5"/>
  <c r="A201" i="5"/>
  <c r="A197" i="5"/>
  <c r="H196" i="5"/>
  <c r="D194" i="5"/>
  <c r="B196" i="5"/>
  <c r="A204" i="5"/>
  <c r="A200" i="5"/>
  <c r="D196" i="5"/>
  <c r="A203" i="5"/>
  <c r="A199" i="5"/>
  <c r="K28" i="5"/>
  <c r="G28" i="5"/>
  <c r="J28" i="5"/>
  <c r="F28" i="5"/>
  <c r="M28" i="5"/>
  <c r="I28" i="5"/>
  <c r="E28" i="5"/>
  <c r="D28" i="5"/>
  <c r="M26" i="5"/>
  <c r="I26" i="5"/>
  <c r="D26" i="5"/>
  <c r="A36" i="5"/>
  <c r="A32" i="5"/>
  <c r="N27" i="5"/>
  <c r="L26" i="5"/>
  <c r="G26" i="5"/>
  <c r="C28" i="5"/>
  <c r="A35" i="5"/>
  <c r="A31" i="5"/>
  <c r="L28" i="5"/>
  <c r="M27" i="5"/>
  <c r="K26" i="5"/>
  <c r="F26" i="5"/>
  <c r="B28" i="5"/>
  <c r="A34" i="5"/>
  <c r="A30" i="5"/>
  <c r="H28" i="5"/>
  <c r="N26" i="5"/>
  <c r="J26" i="5"/>
  <c r="E26" i="5"/>
  <c r="A33" i="5"/>
  <c r="A29" i="5"/>
  <c r="K76" i="5"/>
  <c r="G76" i="5"/>
  <c r="N75" i="5"/>
  <c r="L74" i="5"/>
  <c r="G74" i="5"/>
  <c r="J76" i="5"/>
  <c r="F76" i="5"/>
  <c r="M75" i="5"/>
  <c r="K74" i="5"/>
  <c r="F74" i="5"/>
  <c r="M76" i="5"/>
  <c r="I76" i="5"/>
  <c r="E76" i="5"/>
  <c r="N74" i="5"/>
  <c r="J74" i="5"/>
  <c r="E74" i="5"/>
  <c r="L76" i="5"/>
  <c r="I74" i="5"/>
  <c r="A84" i="5"/>
  <c r="A80" i="5"/>
  <c r="H76" i="5"/>
  <c r="D74" i="5"/>
  <c r="C76" i="5"/>
  <c r="A83" i="5"/>
  <c r="A79" i="5"/>
  <c r="D76" i="5"/>
  <c r="B76" i="5"/>
  <c r="A82" i="5"/>
  <c r="A78" i="5"/>
  <c r="M74" i="5"/>
  <c r="A81" i="5"/>
  <c r="A77" i="5"/>
  <c r="K124" i="5"/>
  <c r="G124" i="5"/>
  <c r="N123" i="5"/>
  <c r="L122" i="5"/>
  <c r="G122" i="5"/>
  <c r="J124" i="5"/>
  <c r="F124" i="5"/>
  <c r="M123" i="5"/>
  <c r="K122" i="5"/>
  <c r="F122" i="5"/>
  <c r="M124" i="5"/>
  <c r="I124" i="5"/>
  <c r="E124" i="5"/>
  <c r="N122" i="5"/>
  <c r="J122" i="5"/>
  <c r="E122" i="5"/>
  <c r="D124" i="5"/>
  <c r="A132" i="5"/>
  <c r="A128" i="5"/>
  <c r="M122" i="5"/>
  <c r="C124" i="5"/>
  <c r="A131" i="5"/>
  <c r="A127" i="5"/>
  <c r="L124" i="5"/>
  <c r="I122" i="5"/>
  <c r="B124" i="5"/>
  <c r="A130" i="5"/>
  <c r="A126" i="5"/>
  <c r="H124" i="5"/>
  <c r="D122" i="5"/>
  <c r="A129" i="5"/>
  <c r="A125" i="5"/>
  <c r="K172" i="5"/>
  <c r="G172" i="5"/>
  <c r="N171" i="5"/>
  <c r="L170" i="5"/>
  <c r="G170" i="5"/>
  <c r="J172" i="5"/>
  <c r="F172" i="5"/>
  <c r="M171" i="5"/>
  <c r="K170" i="5"/>
  <c r="F170" i="5"/>
  <c r="M172" i="5"/>
  <c r="I172" i="5"/>
  <c r="E172" i="5"/>
  <c r="N170" i="5"/>
  <c r="J170" i="5"/>
  <c r="E170" i="5"/>
  <c r="L172" i="5"/>
  <c r="I170" i="5"/>
  <c r="A180" i="5"/>
  <c r="A176" i="5"/>
  <c r="H172" i="5"/>
  <c r="D170" i="5"/>
  <c r="C172" i="5"/>
  <c r="A179" i="5"/>
  <c r="A175" i="5"/>
  <c r="D172" i="5"/>
  <c r="B172" i="5"/>
  <c r="A178" i="5"/>
  <c r="A174" i="5"/>
  <c r="M170" i="5"/>
  <c r="A177" i="5"/>
  <c r="A173" i="5"/>
  <c r="M88" i="5"/>
  <c r="I88" i="5"/>
  <c r="E88" i="5"/>
  <c r="N86" i="5"/>
  <c r="J86" i="5"/>
  <c r="E86" i="5"/>
  <c r="L88" i="5"/>
  <c r="H88" i="5"/>
  <c r="D88" i="5"/>
  <c r="M86" i="5"/>
  <c r="I86" i="5"/>
  <c r="D86" i="5"/>
  <c r="K88" i="5"/>
  <c r="G88" i="5"/>
  <c r="N87" i="5"/>
  <c r="L86" i="5"/>
  <c r="G86" i="5"/>
  <c r="F88" i="5"/>
  <c r="B88" i="5"/>
  <c r="A95" i="5"/>
  <c r="A91" i="5"/>
  <c r="M87" i="5"/>
  <c r="A94" i="5"/>
  <c r="A90" i="5"/>
  <c r="K86" i="5"/>
  <c r="A93" i="5"/>
  <c r="A89" i="5"/>
  <c r="J88" i="5"/>
  <c r="F86" i="5"/>
  <c r="C88" i="5"/>
  <c r="A96" i="5"/>
  <c r="A92" i="5"/>
  <c r="K148" i="5"/>
  <c r="G148" i="5"/>
  <c r="N147" i="5"/>
  <c r="L146" i="5"/>
  <c r="G146" i="5"/>
  <c r="J148" i="5"/>
  <c r="F148" i="5"/>
  <c r="M147" i="5"/>
  <c r="K146" i="5"/>
  <c r="F146" i="5"/>
  <c r="M148" i="5"/>
  <c r="I148" i="5"/>
  <c r="E148" i="5"/>
  <c r="N146" i="5"/>
  <c r="J146" i="5"/>
  <c r="E146" i="5"/>
  <c r="H148" i="5"/>
  <c r="D146" i="5"/>
  <c r="A154" i="5"/>
  <c r="A150" i="5"/>
  <c r="D148" i="5"/>
  <c r="C148" i="5"/>
  <c r="A153" i="5"/>
  <c r="A149" i="5"/>
  <c r="M146" i="5"/>
  <c r="B148" i="5"/>
  <c r="A156" i="5"/>
  <c r="A152" i="5"/>
  <c r="L148" i="5"/>
  <c r="I146" i="5"/>
  <c r="A155" i="5"/>
  <c r="A151" i="5"/>
  <c r="K220" i="5"/>
  <c r="G220" i="5"/>
  <c r="A226" i="5"/>
  <c r="A222" i="5"/>
  <c r="A225" i="5"/>
  <c r="A221" i="5"/>
  <c r="A228" i="5"/>
  <c r="A224" i="5"/>
  <c r="K190" i="9"/>
  <c r="G190" i="9"/>
  <c r="C190" i="9"/>
  <c r="K189" i="9"/>
  <c r="G189" i="9"/>
  <c r="C189" i="9"/>
  <c r="K188" i="9"/>
  <c r="G188" i="9"/>
  <c r="C188" i="9"/>
  <c r="K187" i="9"/>
  <c r="G187" i="9"/>
  <c r="C187" i="9"/>
  <c r="K186" i="9"/>
  <c r="G186" i="9"/>
  <c r="C186" i="9"/>
  <c r="K185" i="9"/>
  <c r="G185" i="9"/>
  <c r="C185" i="9"/>
  <c r="K184" i="9"/>
  <c r="G184" i="9"/>
  <c r="C184" i="9"/>
  <c r="K183" i="9"/>
  <c r="G183" i="9"/>
  <c r="C183" i="9"/>
  <c r="J190" i="9"/>
  <c r="F190" i="9"/>
  <c r="B190" i="9"/>
  <c r="J189" i="9"/>
  <c r="F189" i="9"/>
  <c r="B189" i="9"/>
  <c r="J188" i="9"/>
  <c r="F188" i="9"/>
  <c r="B188" i="9"/>
  <c r="J187" i="9"/>
  <c r="F187" i="9"/>
  <c r="B187" i="9"/>
  <c r="J186" i="9"/>
  <c r="F186" i="9"/>
  <c r="B186" i="9"/>
  <c r="J185" i="9"/>
  <c r="F185" i="9"/>
  <c r="B185" i="9"/>
  <c r="J184" i="9"/>
  <c r="F184" i="9"/>
  <c r="B184" i="9"/>
  <c r="J183" i="9"/>
  <c r="F183" i="9"/>
  <c r="B183" i="9"/>
  <c r="H190" i="9"/>
  <c r="L189" i="9"/>
  <c r="D189" i="9"/>
  <c r="H188" i="9"/>
  <c r="L187" i="9"/>
  <c r="D187" i="9"/>
  <c r="H186" i="9"/>
  <c r="L185" i="9"/>
  <c r="D185" i="9"/>
  <c r="H184" i="9"/>
  <c r="L183" i="9"/>
  <c r="D183" i="9"/>
  <c r="A192" i="9"/>
  <c r="E190" i="9"/>
  <c r="I189" i="9"/>
  <c r="A189" i="9"/>
  <c r="E188" i="9"/>
  <c r="I187" i="9"/>
  <c r="A187" i="9"/>
  <c r="E186" i="9"/>
  <c r="I185" i="9"/>
  <c r="A185" i="9"/>
  <c r="E184" i="9"/>
  <c r="I183" i="9"/>
  <c r="A183" i="9"/>
  <c r="L190" i="9"/>
  <c r="D190" i="9"/>
  <c r="H189" i="9"/>
  <c r="L188" i="9"/>
  <c r="D188" i="9"/>
  <c r="H187" i="9"/>
  <c r="L186" i="9"/>
  <c r="D186" i="9"/>
  <c r="H185" i="9"/>
  <c r="L184" i="9"/>
  <c r="D184" i="9"/>
  <c r="H183" i="9"/>
  <c r="B182" i="9"/>
  <c r="A190" i="9"/>
  <c r="E187" i="9"/>
  <c r="I184" i="9"/>
  <c r="E189" i="9"/>
  <c r="I186" i="9"/>
  <c r="A184" i="9"/>
  <c r="I188" i="9"/>
  <c r="A186" i="9"/>
  <c r="E183" i="9"/>
  <c r="E185" i="9"/>
  <c r="I190" i="9"/>
  <c r="A188" i="9"/>
  <c r="D4" i="4"/>
  <c r="D5" i="4"/>
  <c r="B22" i="9" s="1"/>
  <c r="D6" i="4"/>
  <c r="B32" i="9" s="1"/>
  <c r="D7" i="4"/>
  <c r="B42" i="9" s="1"/>
  <c r="D8" i="4"/>
  <c r="B52" i="9" s="1"/>
  <c r="D9" i="4"/>
  <c r="B62" i="9" s="1"/>
  <c r="D10" i="4"/>
  <c r="B72" i="9" s="1"/>
  <c r="D11" i="4"/>
  <c r="B82" i="9" s="1"/>
  <c r="D12" i="4"/>
  <c r="B92" i="9" s="1"/>
  <c r="D13" i="4"/>
  <c r="B102" i="9" s="1"/>
  <c r="D14" i="4"/>
  <c r="B112" i="9" s="1"/>
  <c r="D15" i="4"/>
  <c r="B122" i="9" s="1"/>
  <c r="D16" i="4"/>
  <c r="B132" i="9" s="1"/>
  <c r="D17" i="4"/>
  <c r="B142" i="9" s="1"/>
  <c r="D18" i="4"/>
  <c r="B152" i="9" s="1"/>
  <c r="D19" i="4"/>
  <c r="B162" i="9" s="1"/>
  <c r="D20" i="4"/>
  <c r="B172" i="9" s="1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B1" i="7"/>
  <c r="M219" i="5" l="1"/>
  <c r="E220" i="5"/>
  <c r="K218" i="5"/>
  <c r="H220" i="5"/>
  <c r="J220" i="5"/>
  <c r="A223" i="5"/>
  <c r="F220" i="5"/>
  <c r="L220" i="5"/>
  <c r="N218" i="5"/>
  <c r="D218" i="5"/>
  <c r="A227" i="5"/>
  <c r="E218" i="5"/>
  <c r="G218" i="5"/>
  <c r="B220" i="5"/>
  <c r="L218" i="5"/>
  <c r="M218" i="5"/>
  <c r="M220" i="5"/>
  <c r="I218" i="5"/>
  <c r="C220" i="5"/>
  <c r="J218" i="5"/>
  <c r="I220" i="5"/>
  <c r="F218" i="5"/>
  <c r="N219" i="5"/>
  <c r="K252" i="5"/>
  <c r="K232" i="5"/>
  <c r="G232" i="5"/>
  <c r="N231" i="5"/>
  <c r="L230" i="5"/>
  <c r="G230" i="5"/>
  <c r="J232" i="5"/>
  <c r="F232" i="5"/>
  <c r="M231" i="5"/>
  <c r="K230" i="5"/>
  <c r="F230" i="5"/>
  <c r="M232" i="5"/>
  <c r="I232" i="5"/>
  <c r="E232" i="5"/>
  <c r="N230" i="5"/>
  <c r="J230" i="5"/>
  <c r="E230" i="5"/>
  <c r="L232" i="5"/>
  <c r="I230" i="5"/>
  <c r="A237" i="5"/>
  <c r="A233" i="5"/>
  <c r="A238" i="5"/>
  <c r="H232" i="5"/>
  <c r="D230" i="5"/>
  <c r="C232" i="5"/>
  <c r="A240" i="5"/>
  <c r="A236" i="5"/>
  <c r="D232" i="5"/>
  <c r="B232" i="5"/>
  <c r="A239" i="5"/>
  <c r="A235" i="5"/>
  <c r="M230" i="5"/>
  <c r="A234" i="5"/>
  <c r="A202" i="9"/>
  <c r="I200" i="9"/>
  <c r="E200" i="9"/>
  <c r="A200" i="9"/>
  <c r="I199" i="9"/>
  <c r="E199" i="9"/>
  <c r="A199" i="9"/>
  <c r="I198" i="9"/>
  <c r="E198" i="9"/>
  <c r="A198" i="9"/>
  <c r="I197" i="9"/>
  <c r="E197" i="9"/>
  <c r="A197" i="9"/>
  <c r="I196" i="9"/>
  <c r="E196" i="9"/>
  <c r="A196" i="9"/>
  <c r="I195" i="9"/>
  <c r="E195" i="9"/>
  <c r="A195" i="9"/>
  <c r="I194" i="9"/>
  <c r="E194" i="9"/>
  <c r="A194" i="9"/>
  <c r="I193" i="9"/>
  <c r="E193" i="9"/>
  <c r="A193" i="9"/>
  <c r="L200" i="9"/>
  <c r="H200" i="9"/>
  <c r="D200" i="9"/>
  <c r="L199" i="9"/>
  <c r="H199" i="9"/>
  <c r="D199" i="9"/>
  <c r="L198" i="9"/>
  <c r="H198" i="9"/>
  <c r="D198" i="9"/>
  <c r="L197" i="9"/>
  <c r="H197" i="9"/>
  <c r="D197" i="9"/>
  <c r="L196" i="9"/>
  <c r="H196" i="9"/>
  <c r="D196" i="9"/>
  <c r="L195" i="9"/>
  <c r="H195" i="9"/>
  <c r="D195" i="9"/>
  <c r="L194" i="9"/>
  <c r="H194" i="9"/>
  <c r="D194" i="9"/>
  <c r="L193" i="9"/>
  <c r="H193" i="9"/>
  <c r="D193" i="9"/>
  <c r="B192" i="9"/>
  <c r="F200" i="9"/>
  <c r="J199" i="9"/>
  <c r="B199" i="9"/>
  <c r="F198" i="9"/>
  <c r="J197" i="9"/>
  <c r="B197" i="9"/>
  <c r="F196" i="9"/>
  <c r="J195" i="9"/>
  <c r="B195" i="9"/>
  <c r="F194" i="9"/>
  <c r="J193" i="9"/>
  <c r="B193" i="9"/>
  <c r="K200" i="9"/>
  <c r="C200" i="9"/>
  <c r="G199" i="9"/>
  <c r="K198" i="9"/>
  <c r="C198" i="9"/>
  <c r="G197" i="9"/>
  <c r="K196" i="9"/>
  <c r="C196" i="9"/>
  <c r="G195" i="9"/>
  <c r="K194" i="9"/>
  <c r="C194" i="9"/>
  <c r="G193" i="9"/>
  <c r="J200" i="9"/>
  <c r="B200" i="9"/>
  <c r="F199" i="9"/>
  <c r="J198" i="9"/>
  <c r="B198" i="9"/>
  <c r="F197" i="9"/>
  <c r="J196" i="9"/>
  <c r="B196" i="9"/>
  <c r="F195" i="9"/>
  <c r="J194" i="9"/>
  <c r="B194" i="9"/>
  <c r="F193" i="9"/>
  <c r="K199" i="9"/>
  <c r="C197" i="9"/>
  <c r="G194" i="9"/>
  <c r="C199" i="9"/>
  <c r="G196" i="9"/>
  <c r="K193" i="9"/>
  <c r="G198" i="9"/>
  <c r="K195" i="9"/>
  <c r="C193" i="9"/>
  <c r="K197" i="9"/>
  <c r="C195" i="9"/>
  <c r="G200" i="9"/>
  <c r="L252" i="5"/>
  <c r="J252" i="5"/>
  <c r="D252" i="5"/>
  <c r="C252" i="5"/>
  <c r="B252" i="5"/>
  <c r="L251" i="5"/>
  <c r="K251" i="5"/>
  <c r="J251" i="5"/>
  <c r="H251" i="5"/>
  <c r="G251" i="5"/>
  <c r="F251" i="5"/>
  <c r="D251" i="5"/>
  <c r="C251" i="5"/>
  <c r="B251" i="5"/>
  <c r="L250" i="5"/>
  <c r="K250" i="5"/>
  <c r="J250" i="5"/>
  <c r="H250" i="5"/>
  <c r="G250" i="5"/>
  <c r="F250" i="5"/>
  <c r="D250" i="5"/>
  <c r="C250" i="5"/>
  <c r="B250" i="5"/>
  <c r="L249" i="5"/>
  <c r="K249" i="5"/>
  <c r="J249" i="5"/>
  <c r="H249" i="5"/>
  <c r="G249" i="5"/>
  <c r="F249" i="5"/>
  <c r="D249" i="5"/>
  <c r="C249" i="5"/>
  <c r="B249" i="5"/>
  <c r="L248" i="5"/>
  <c r="K248" i="5"/>
  <c r="J248" i="5"/>
  <c r="H248" i="5"/>
  <c r="G248" i="5"/>
  <c r="F248" i="5"/>
  <c r="D248" i="5"/>
  <c r="C248" i="5"/>
  <c r="B248" i="5"/>
  <c r="L247" i="5"/>
  <c r="K247" i="5"/>
  <c r="J247" i="5"/>
  <c r="H247" i="5"/>
  <c r="G247" i="5"/>
  <c r="F247" i="5"/>
  <c r="D247" i="5"/>
  <c r="C247" i="5"/>
  <c r="B247" i="5"/>
  <c r="L246" i="5"/>
  <c r="K246" i="5"/>
  <c r="J246" i="5"/>
  <c r="H246" i="5"/>
  <c r="G246" i="5"/>
  <c r="F246" i="5"/>
  <c r="D246" i="5"/>
  <c r="C246" i="5"/>
  <c r="B246" i="5"/>
  <c r="L245" i="5"/>
  <c r="K245" i="5"/>
  <c r="J245" i="5"/>
  <c r="H245" i="5"/>
  <c r="G245" i="5"/>
  <c r="F245" i="5"/>
  <c r="D245" i="5"/>
  <c r="C245" i="5"/>
  <c r="B245" i="5"/>
  <c r="M252" i="5"/>
  <c r="C242" i="5"/>
  <c r="L240" i="5"/>
  <c r="F240" i="5"/>
  <c r="M239" i="5"/>
  <c r="H239" i="5"/>
  <c r="B239" i="5"/>
  <c r="I238" i="5"/>
  <c r="D238" i="5"/>
  <c r="J237" i="5"/>
  <c r="E237" i="5"/>
  <c r="L236" i="5"/>
  <c r="F236" i="5"/>
  <c r="M235" i="5"/>
  <c r="H235" i="5"/>
  <c r="B235" i="5"/>
  <c r="I234" i="5"/>
  <c r="D234" i="5"/>
  <c r="J233" i="5"/>
  <c r="E233" i="5"/>
  <c r="I240" i="5"/>
  <c r="B222" i="5"/>
  <c r="F223" i="5"/>
  <c r="L223" i="5"/>
  <c r="D225" i="5"/>
  <c r="I225" i="5"/>
  <c r="M226" i="5"/>
  <c r="F227" i="5"/>
  <c r="J228" i="5"/>
  <c r="E221" i="5"/>
  <c r="L216" i="5"/>
  <c r="K216" i="5"/>
  <c r="I216" i="5"/>
  <c r="G216" i="5"/>
  <c r="E216" i="5"/>
  <c r="D216" i="5"/>
  <c r="M215" i="5"/>
  <c r="L215" i="5"/>
  <c r="K215" i="5"/>
  <c r="H215" i="5"/>
  <c r="G215" i="5"/>
  <c r="E215" i="5"/>
  <c r="C215" i="5"/>
  <c r="M214" i="5"/>
  <c r="L214" i="5"/>
  <c r="I214" i="5"/>
  <c r="H214" i="5"/>
  <c r="G214" i="5"/>
  <c r="D214" i="5"/>
  <c r="C214" i="5"/>
  <c r="M213" i="5"/>
  <c r="K213" i="5"/>
  <c r="I213" i="5"/>
  <c r="H213" i="5"/>
  <c r="E213" i="5"/>
  <c r="D213" i="5"/>
  <c r="C213" i="5"/>
  <c r="L212" i="5"/>
  <c r="K212" i="5"/>
  <c r="I212" i="5"/>
  <c r="G212" i="5"/>
  <c r="E212" i="5"/>
  <c r="D212" i="5"/>
  <c r="M211" i="5"/>
  <c r="L211" i="5"/>
  <c r="K211" i="5"/>
  <c r="H211" i="5"/>
  <c r="G211" i="5"/>
  <c r="E211" i="5"/>
  <c r="C211" i="5"/>
  <c r="M210" i="5"/>
  <c r="L210" i="5"/>
  <c r="I210" i="5"/>
  <c r="H210" i="5"/>
  <c r="G210" i="5"/>
  <c r="D210" i="5"/>
  <c r="C210" i="5"/>
  <c r="M209" i="5"/>
  <c r="K209" i="5"/>
  <c r="I209" i="5"/>
  <c r="H209" i="5"/>
  <c r="E209" i="5"/>
  <c r="D209" i="5"/>
  <c r="C209" i="5"/>
  <c r="C206" i="5"/>
  <c r="K204" i="5"/>
  <c r="F204" i="5"/>
  <c r="M203" i="5"/>
  <c r="G203" i="5"/>
  <c r="B203" i="5"/>
  <c r="I202" i="5"/>
  <c r="C202" i="5"/>
  <c r="J201" i="5"/>
  <c r="E201" i="5"/>
  <c r="K200" i="5"/>
  <c r="F200" i="5"/>
  <c r="M199" i="5"/>
  <c r="G199" i="5"/>
  <c r="B199" i="5"/>
  <c r="I198" i="5"/>
  <c r="C198" i="5"/>
  <c r="J197" i="5"/>
  <c r="E197" i="5"/>
  <c r="I204" i="5"/>
  <c r="L192" i="5"/>
  <c r="K192" i="5"/>
  <c r="J192" i="5"/>
  <c r="H192" i="5"/>
  <c r="G192" i="5"/>
  <c r="F192" i="5"/>
  <c r="D192" i="5"/>
  <c r="C192" i="5"/>
  <c r="B192" i="5"/>
  <c r="L191" i="5"/>
  <c r="K191" i="5"/>
  <c r="J191" i="5"/>
  <c r="H191" i="5"/>
  <c r="G191" i="5"/>
  <c r="F191" i="5"/>
  <c r="D191" i="5"/>
  <c r="C191" i="5"/>
  <c r="B191" i="5"/>
  <c r="L190" i="5"/>
  <c r="K190" i="5"/>
  <c r="J190" i="5"/>
  <c r="H190" i="5"/>
  <c r="G190" i="5"/>
  <c r="F190" i="5"/>
  <c r="D190" i="5"/>
  <c r="C190" i="5"/>
  <c r="B190" i="5"/>
  <c r="L189" i="5"/>
  <c r="K189" i="5"/>
  <c r="J189" i="5"/>
  <c r="H189" i="5"/>
  <c r="G189" i="5"/>
  <c r="F189" i="5"/>
  <c r="D189" i="5"/>
  <c r="C189" i="5"/>
  <c r="B189" i="5"/>
  <c r="L188" i="5"/>
  <c r="K188" i="5"/>
  <c r="J188" i="5"/>
  <c r="H188" i="5"/>
  <c r="G188" i="5"/>
  <c r="F188" i="5"/>
  <c r="D188" i="5"/>
  <c r="C188" i="5"/>
  <c r="B188" i="5"/>
  <c r="L187" i="5"/>
  <c r="K187" i="5"/>
  <c r="J187" i="5"/>
  <c r="H187" i="5"/>
  <c r="G187" i="5"/>
  <c r="F187" i="5"/>
  <c r="D187" i="5"/>
  <c r="C187" i="5"/>
  <c r="B187" i="5"/>
  <c r="L186" i="5"/>
  <c r="K186" i="5"/>
  <c r="J186" i="5"/>
  <c r="H186" i="5"/>
  <c r="G186" i="5"/>
  <c r="F186" i="5"/>
  <c r="D186" i="5"/>
  <c r="C186" i="5"/>
  <c r="B186" i="5"/>
  <c r="L185" i="5"/>
  <c r="K185" i="5"/>
  <c r="J185" i="5"/>
  <c r="H185" i="5"/>
  <c r="G185" i="5"/>
  <c r="F185" i="5"/>
  <c r="D185" i="5"/>
  <c r="C185" i="5"/>
  <c r="B185" i="5"/>
  <c r="C182" i="5"/>
  <c r="L180" i="5"/>
  <c r="K180" i="5"/>
  <c r="I180" i="5"/>
  <c r="G180" i="5"/>
  <c r="E180" i="5"/>
  <c r="D180" i="5"/>
  <c r="M179" i="5"/>
  <c r="L179" i="5"/>
  <c r="K179" i="5"/>
  <c r="H179" i="5"/>
  <c r="G179" i="5"/>
  <c r="E179" i="5"/>
  <c r="C179" i="5"/>
  <c r="M178" i="5"/>
  <c r="L178" i="5"/>
  <c r="I178" i="5"/>
  <c r="H178" i="5"/>
  <c r="G178" i="5"/>
  <c r="D178" i="5"/>
  <c r="C178" i="5"/>
  <c r="M177" i="5"/>
  <c r="K177" i="5"/>
  <c r="I177" i="5"/>
  <c r="H177" i="5"/>
  <c r="E177" i="5"/>
  <c r="D177" i="5"/>
  <c r="C177" i="5"/>
  <c r="L176" i="5"/>
  <c r="K176" i="5"/>
  <c r="I176" i="5"/>
  <c r="G176" i="5"/>
  <c r="E176" i="5"/>
  <c r="D176" i="5"/>
  <c r="M175" i="5"/>
  <c r="L175" i="5"/>
  <c r="K175" i="5"/>
  <c r="H175" i="5"/>
  <c r="G175" i="5"/>
  <c r="E175" i="5"/>
  <c r="C175" i="5"/>
  <c r="M174" i="5"/>
  <c r="L174" i="5"/>
  <c r="I174" i="5"/>
  <c r="H174" i="5"/>
  <c r="G174" i="5"/>
  <c r="D174" i="5"/>
  <c r="C174" i="5"/>
  <c r="M173" i="5"/>
  <c r="K173" i="5"/>
  <c r="I173" i="5"/>
  <c r="H173" i="5"/>
  <c r="E173" i="5"/>
  <c r="D173" i="5"/>
  <c r="C173" i="5"/>
  <c r="L168" i="5"/>
  <c r="J168" i="5"/>
  <c r="F168" i="5"/>
  <c r="E168" i="5"/>
  <c r="M167" i="5"/>
  <c r="L167" i="5"/>
  <c r="H167" i="5"/>
  <c r="F167" i="5"/>
  <c r="B167" i="5"/>
  <c r="M166" i="5"/>
  <c r="I166" i="5"/>
  <c r="H166" i="5"/>
  <c r="D166" i="5"/>
  <c r="B166" i="5"/>
  <c r="J165" i="5"/>
  <c r="I165" i="5"/>
  <c r="E165" i="5"/>
  <c r="D165" i="5"/>
  <c r="L164" i="5"/>
  <c r="J164" i="5"/>
  <c r="F164" i="5"/>
  <c r="E164" i="5"/>
  <c r="M163" i="5"/>
  <c r="L163" i="5"/>
  <c r="H163" i="5"/>
  <c r="F163" i="5"/>
  <c r="B163" i="5"/>
  <c r="M162" i="5"/>
  <c r="I162" i="5"/>
  <c r="H162" i="5"/>
  <c r="D162" i="5"/>
  <c r="B162" i="5"/>
  <c r="J161" i="5"/>
  <c r="I161" i="5"/>
  <c r="E161" i="5"/>
  <c r="D161" i="5"/>
  <c r="H168" i="5"/>
  <c r="C158" i="5"/>
  <c r="L156" i="5"/>
  <c r="E155" i="5"/>
  <c r="M153" i="5"/>
  <c r="I152" i="5"/>
  <c r="E151" i="5"/>
  <c r="M149" i="5"/>
  <c r="M120" i="5"/>
  <c r="K120" i="5"/>
  <c r="J120" i="5"/>
  <c r="I120" i="5"/>
  <c r="G120" i="5"/>
  <c r="F120" i="5"/>
  <c r="E120" i="5"/>
  <c r="C120" i="5"/>
  <c r="B120" i="5"/>
  <c r="M119" i="5"/>
  <c r="K119" i="5"/>
  <c r="J119" i="5"/>
  <c r="I119" i="5"/>
  <c r="G119" i="5"/>
  <c r="F119" i="5"/>
  <c r="E119" i="5"/>
  <c r="C119" i="5"/>
  <c r="B119" i="5"/>
  <c r="M118" i="5"/>
  <c r="K118" i="5"/>
  <c r="J118" i="5"/>
  <c r="I118" i="5"/>
  <c r="G118" i="5"/>
  <c r="F118" i="5"/>
  <c r="E118" i="5"/>
  <c r="C118" i="5"/>
  <c r="B118" i="5"/>
  <c r="M117" i="5"/>
  <c r="K117" i="5"/>
  <c r="J117" i="5"/>
  <c r="I117" i="5"/>
  <c r="G117" i="5"/>
  <c r="F117" i="5"/>
  <c r="E117" i="5"/>
  <c r="C117" i="5"/>
  <c r="B117" i="5"/>
  <c r="M116" i="5"/>
  <c r="K116" i="5"/>
  <c r="J116" i="5"/>
  <c r="I116" i="5"/>
  <c r="G116" i="5"/>
  <c r="F116" i="5"/>
  <c r="E116" i="5"/>
  <c r="C116" i="5"/>
  <c r="B116" i="5"/>
  <c r="M115" i="5"/>
  <c r="K115" i="5"/>
  <c r="J115" i="5"/>
  <c r="I115" i="5"/>
  <c r="G115" i="5"/>
  <c r="F115" i="5"/>
  <c r="E115" i="5"/>
  <c r="C115" i="5"/>
  <c r="B115" i="5"/>
  <c r="M114" i="5"/>
  <c r="K114" i="5"/>
  <c r="J114" i="5"/>
  <c r="I114" i="5"/>
  <c r="G114" i="5"/>
  <c r="F114" i="5"/>
  <c r="E114" i="5"/>
  <c r="C114" i="5"/>
  <c r="B114" i="5"/>
  <c r="M113" i="5"/>
  <c r="K113" i="5"/>
  <c r="J113" i="5"/>
  <c r="I113" i="5"/>
  <c r="G113" i="5"/>
  <c r="F113" i="5"/>
  <c r="E113" i="5"/>
  <c r="C113" i="5"/>
  <c r="B113" i="5"/>
  <c r="M108" i="5"/>
  <c r="J108" i="5"/>
  <c r="I108" i="5"/>
  <c r="F108" i="5"/>
  <c r="E108" i="5"/>
  <c r="B108" i="5"/>
  <c r="M107" i="5"/>
  <c r="J107" i="5"/>
  <c r="I107" i="5"/>
  <c r="F107" i="5"/>
  <c r="E107" i="5"/>
  <c r="B107" i="5"/>
  <c r="M106" i="5"/>
  <c r="J106" i="5"/>
  <c r="I106" i="5"/>
  <c r="F106" i="5"/>
  <c r="E106" i="5"/>
  <c r="B106" i="5"/>
  <c r="M105" i="5"/>
  <c r="J105" i="5"/>
  <c r="I105" i="5"/>
  <c r="F105" i="5"/>
  <c r="E105" i="5"/>
  <c r="B105" i="5"/>
  <c r="M104" i="5"/>
  <c r="J104" i="5"/>
  <c r="I104" i="5"/>
  <c r="F104" i="5"/>
  <c r="E104" i="5"/>
  <c r="B104" i="5"/>
  <c r="M103" i="5"/>
  <c r="J103" i="5"/>
  <c r="I103" i="5"/>
  <c r="F103" i="5"/>
  <c r="E103" i="5"/>
  <c r="B103" i="5"/>
  <c r="M102" i="5"/>
  <c r="J102" i="5"/>
  <c r="I102" i="5"/>
  <c r="F102" i="5"/>
  <c r="E102" i="5"/>
  <c r="B102" i="5"/>
  <c r="M101" i="5"/>
  <c r="J101" i="5"/>
  <c r="I101" i="5"/>
  <c r="F101" i="5"/>
  <c r="E101" i="5"/>
  <c r="B101" i="5"/>
  <c r="M84" i="5"/>
  <c r="I84" i="5"/>
  <c r="E84" i="5"/>
  <c r="I83" i="5"/>
  <c r="E83" i="5"/>
  <c r="M82" i="5"/>
  <c r="E82" i="5"/>
  <c r="M81" i="5"/>
  <c r="I81" i="5"/>
  <c r="M80" i="5"/>
  <c r="I80" i="5"/>
  <c r="E80" i="5"/>
  <c r="I79" i="5"/>
  <c r="E79" i="5"/>
  <c r="M78" i="5"/>
  <c r="E78" i="5"/>
  <c r="M77" i="5"/>
  <c r="I77" i="5"/>
  <c r="M72" i="5"/>
  <c r="K72" i="5"/>
  <c r="J72" i="5"/>
  <c r="I72" i="5"/>
  <c r="G72" i="5"/>
  <c r="F72" i="5"/>
  <c r="E72" i="5"/>
  <c r="C72" i="5"/>
  <c r="B72" i="5"/>
  <c r="M71" i="5"/>
  <c r="K71" i="5"/>
  <c r="J71" i="5"/>
  <c r="I71" i="5"/>
  <c r="G71" i="5"/>
  <c r="F71" i="5"/>
  <c r="E71" i="5"/>
  <c r="C71" i="5"/>
  <c r="B71" i="5"/>
  <c r="M70" i="5"/>
  <c r="K70" i="5"/>
  <c r="J70" i="5"/>
  <c r="I70" i="5"/>
  <c r="G70" i="5"/>
  <c r="F70" i="5"/>
  <c r="E70" i="5"/>
  <c r="C70" i="5"/>
  <c r="B70" i="5"/>
  <c r="M69" i="5"/>
  <c r="K69" i="5"/>
  <c r="J69" i="5"/>
  <c r="I69" i="5"/>
  <c r="G69" i="5"/>
  <c r="F69" i="5"/>
  <c r="E69" i="5"/>
  <c r="C69" i="5"/>
  <c r="B69" i="5"/>
  <c r="M68" i="5"/>
  <c r="K68" i="5"/>
  <c r="J68" i="5"/>
  <c r="I68" i="5"/>
  <c r="G68" i="5"/>
  <c r="F68" i="5"/>
  <c r="E68" i="5"/>
  <c r="C68" i="5"/>
  <c r="B68" i="5"/>
  <c r="M67" i="5"/>
  <c r="K67" i="5"/>
  <c r="J67" i="5"/>
  <c r="I67" i="5"/>
  <c r="G67" i="5"/>
  <c r="F67" i="5"/>
  <c r="E67" i="5"/>
  <c r="C67" i="5"/>
  <c r="B67" i="5"/>
  <c r="M66" i="5"/>
  <c r="K66" i="5"/>
  <c r="J66" i="5"/>
  <c r="I66" i="5"/>
  <c r="G66" i="5"/>
  <c r="F66" i="5"/>
  <c r="E66" i="5"/>
  <c r="C66" i="5"/>
  <c r="B66" i="5"/>
  <c r="M65" i="5"/>
  <c r="K65" i="5"/>
  <c r="J65" i="5"/>
  <c r="I65" i="5"/>
  <c r="G65" i="5"/>
  <c r="F65" i="5"/>
  <c r="E65" i="5"/>
  <c r="C65" i="5"/>
  <c r="B65" i="5"/>
  <c r="M60" i="5"/>
  <c r="J60" i="5"/>
  <c r="I60" i="5"/>
  <c r="F60" i="5"/>
  <c r="E60" i="5"/>
  <c r="B60" i="5"/>
  <c r="M59" i="5"/>
  <c r="J59" i="5"/>
  <c r="I59" i="5"/>
  <c r="F59" i="5"/>
  <c r="E59" i="5"/>
  <c r="B59" i="5"/>
  <c r="M58" i="5"/>
  <c r="J58" i="5"/>
  <c r="I58" i="5"/>
  <c r="F58" i="5"/>
  <c r="E58" i="5"/>
  <c r="B58" i="5"/>
  <c r="M57" i="5"/>
  <c r="J57" i="5"/>
  <c r="I57" i="5"/>
  <c r="F57" i="5"/>
  <c r="E57" i="5"/>
  <c r="B57" i="5"/>
  <c r="M56" i="5"/>
  <c r="J56" i="5"/>
  <c r="I56" i="5"/>
  <c r="F56" i="5"/>
  <c r="E56" i="5"/>
  <c r="B56" i="5"/>
  <c r="M55" i="5"/>
  <c r="J55" i="5"/>
  <c r="I55" i="5"/>
  <c r="F55" i="5"/>
  <c r="E55" i="5"/>
  <c r="B55" i="5"/>
  <c r="M54" i="5"/>
  <c r="J54" i="5"/>
  <c r="I54" i="5"/>
  <c r="F54" i="5"/>
  <c r="E54" i="5"/>
  <c r="B54" i="5"/>
  <c r="M53" i="5"/>
  <c r="J53" i="5"/>
  <c r="I53" i="5"/>
  <c r="F53" i="5"/>
  <c r="E53" i="5"/>
  <c r="B53" i="5"/>
  <c r="M36" i="5"/>
  <c r="I36" i="5"/>
  <c r="E36" i="5"/>
  <c r="I35" i="5"/>
  <c r="E35" i="5"/>
  <c r="M34" i="5"/>
  <c r="E34" i="5"/>
  <c r="M33" i="5"/>
  <c r="I33" i="5"/>
  <c r="M32" i="5"/>
  <c r="I32" i="5"/>
  <c r="E32" i="5"/>
  <c r="I31" i="5"/>
  <c r="E31" i="5"/>
  <c r="M30" i="5"/>
  <c r="E30" i="5"/>
  <c r="M29" i="5"/>
  <c r="I29" i="5"/>
  <c r="M24" i="5"/>
  <c r="K24" i="5"/>
  <c r="J24" i="5"/>
  <c r="I24" i="5"/>
  <c r="G24" i="5"/>
  <c r="F24" i="5"/>
  <c r="E24" i="5"/>
  <c r="C24" i="5"/>
  <c r="B24" i="5"/>
  <c r="M23" i="5"/>
  <c r="K23" i="5"/>
  <c r="J23" i="5"/>
  <c r="I23" i="5"/>
  <c r="G23" i="5"/>
  <c r="F23" i="5"/>
  <c r="E23" i="5"/>
  <c r="C23" i="5"/>
  <c r="B23" i="5"/>
  <c r="M22" i="5"/>
  <c r="K22" i="5"/>
  <c r="J22" i="5"/>
  <c r="I22" i="5"/>
  <c r="G22" i="5"/>
  <c r="F22" i="5"/>
  <c r="E22" i="5"/>
  <c r="C22" i="5"/>
  <c r="B22" i="5"/>
  <c r="M21" i="5"/>
  <c r="K21" i="5"/>
  <c r="J21" i="5"/>
  <c r="I21" i="5"/>
  <c r="G21" i="5"/>
  <c r="F21" i="5"/>
  <c r="E21" i="5"/>
  <c r="C21" i="5"/>
  <c r="B21" i="5"/>
  <c r="M20" i="5"/>
  <c r="K20" i="5"/>
  <c r="J20" i="5"/>
  <c r="I20" i="5"/>
  <c r="G20" i="5"/>
  <c r="F20" i="5"/>
  <c r="E20" i="5"/>
  <c r="C20" i="5"/>
  <c r="B20" i="5"/>
  <c r="M19" i="5"/>
  <c r="K19" i="5"/>
  <c r="J19" i="5"/>
  <c r="I19" i="5"/>
  <c r="G19" i="5"/>
  <c r="F19" i="5"/>
  <c r="E19" i="5"/>
  <c r="C19" i="5"/>
  <c r="B19" i="5"/>
  <c r="M18" i="5"/>
  <c r="K18" i="5"/>
  <c r="J18" i="5"/>
  <c r="I18" i="5"/>
  <c r="G18" i="5"/>
  <c r="F18" i="5"/>
  <c r="E18" i="5"/>
  <c r="C18" i="5"/>
  <c r="B18" i="5"/>
  <c r="M17" i="5"/>
  <c r="K17" i="5"/>
  <c r="J17" i="5"/>
  <c r="I17" i="5"/>
  <c r="G17" i="5"/>
  <c r="F17" i="5"/>
  <c r="E17" i="5"/>
  <c r="C17" i="5"/>
  <c r="B17" i="5"/>
  <c r="M132" i="5"/>
  <c r="H132" i="5"/>
  <c r="B132" i="5"/>
  <c r="D131" i="5"/>
  <c r="J130" i="5"/>
  <c r="E130" i="5"/>
  <c r="F129" i="5"/>
  <c r="B129" i="5"/>
  <c r="M128" i="5"/>
  <c r="H128" i="5"/>
  <c r="D128" i="5"/>
  <c r="B128" i="5"/>
  <c r="I127" i="5"/>
  <c r="E127" i="5"/>
  <c r="D127" i="5"/>
  <c r="J126" i="5"/>
  <c r="F126" i="5"/>
  <c r="E126" i="5"/>
  <c r="L125" i="5"/>
  <c r="H125" i="5"/>
  <c r="F125" i="5"/>
  <c r="C50" i="5"/>
  <c r="C98" i="5"/>
  <c r="K144" i="5"/>
  <c r="L120" i="5"/>
  <c r="L108" i="5"/>
  <c r="M94" i="5"/>
  <c r="L72" i="5"/>
  <c r="L60" i="5"/>
  <c r="C38" i="5"/>
  <c r="L24" i="5"/>
  <c r="L12" i="5"/>
  <c r="G5" i="4"/>
  <c r="H5" i="4"/>
  <c r="I5" i="4"/>
  <c r="J5" i="4"/>
  <c r="K5" i="4"/>
  <c r="L5" i="4"/>
  <c r="M5" i="4"/>
  <c r="N5" i="4"/>
  <c r="O5" i="4"/>
  <c r="P5" i="4"/>
  <c r="Q5" i="4"/>
  <c r="R5" i="4"/>
  <c r="G6" i="4"/>
  <c r="H6" i="4"/>
  <c r="I6" i="4"/>
  <c r="J6" i="4"/>
  <c r="K6" i="4"/>
  <c r="L6" i="4"/>
  <c r="M6" i="4"/>
  <c r="N6" i="4"/>
  <c r="O6" i="4"/>
  <c r="P6" i="4"/>
  <c r="Q6" i="4"/>
  <c r="R6" i="4"/>
  <c r="G7" i="4"/>
  <c r="I7" i="4"/>
  <c r="J7" i="4"/>
  <c r="K7" i="4"/>
  <c r="L7" i="4"/>
  <c r="M7" i="4"/>
  <c r="N7" i="4"/>
  <c r="O7" i="4"/>
  <c r="P7" i="4"/>
  <c r="Q7" i="4"/>
  <c r="R7" i="4"/>
  <c r="G8" i="4"/>
  <c r="H8" i="4"/>
  <c r="I8" i="4"/>
  <c r="J8" i="4"/>
  <c r="K8" i="4"/>
  <c r="L8" i="4"/>
  <c r="M8" i="4"/>
  <c r="N8" i="4"/>
  <c r="O8" i="4"/>
  <c r="P8" i="4"/>
  <c r="Q8" i="4"/>
  <c r="R8" i="4"/>
  <c r="G9" i="4"/>
  <c r="H9" i="4"/>
  <c r="I9" i="4"/>
  <c r="J9" i="4"/>
  <c r="K9" i="4"/>
  <c r="L9" i="4"/>
  <c r="M9" i="4"/>
  <c r="N9" i="4"/>
  <c r="O9" i="4"/>
  <c r="P9" i="4"/>
  <c r="Q9" i="4"/>
  <c r="R9" i="4"/>
  <c r="G10" i="4"/>
  <c r="H10" i="4"/>
  <c r="I10" i="4"/>
  <c r="J10" i="4"/>
  <c r="K10" i="4"/>
  <c r="L10" i="4"/>
  <c r="M10" i="4"/>
  <c r="N10" i="4"/>
  <c r="O10" i="4"/>
  <c r="P10" i="4"/>
  <c r="Q10" i="4"/>
  <c r="R10" i="4"/>
  <c r="G11" i="4"/>
  <c r="H11" i="4"/>
  <c r="I11" i="4"/>
  <c r="J11" i="4"/>
  <c r="K11" i="4"/>
  <c r="L11" i="4"/>
  <c r="M11" i="4"/>
  <c r="N11" i="4"/>
  <c r="O11" i="4"/>
  <c r="P11" i="4"/>
  <c r="Q11" i="4"/>
  <c r="R11" i="4"/>
  <c r="H4" i="4"/>
  <c r="I4" i="4"/>
  <c r="J4" i="4"/>
  <c r="K4" i="4"/>
  <c r="L4" i="4"/>
  <c r="M4" i="4"/>
  <c r="N4" i="4"/>
  <c r="O4" i="4"/>
  <c r="P4" i="4"/>
  <c r="Q4" i="4"/>
  <c r="R4" i="4"/>
  <c r="G4" i="4"/>
  <c r="D3" i="4"/>
  <c r="H7" i="4" s="1"/>
  <c r="F252" i="5" l="1"/>
  <c r="G252" i="5"/>
  <c r="H252" i="5"/>
  <c r="L264" i="5"/>
  <c r="M244" i="5"/>
  <c r="I244" i="5"/>
  <c r="E244" i="5"/>
  <c r="N242" i="5"/>
  <c r="J242" i="5"/>
  <c r="E242" i="5"/>
  <c r="L244" i="5"/>
  <c r="H244" i="5"/>
  <c r="D244" i="5"/>
  <c r="M242" i="5"/>
  <c r="I242" i="5"/>
  <c r="D242" i="5"/>
  <c r="K244" i="5"/>
  <c r="G244" i="5"/>
  <c r="N243" i="5"/>
  <c r="L242" i="5"/>
  <c r="G242" i="5"/>
  <c r="F244" i="5"/>
  <c r="B244" i="5"/>
  <c r="A252" i="5"/>
  <c r="A248" i="5"/>
  <c r="F242" i="5"/>
  <c r="C244" i="5"/>
  <c r="M243" i="5"/>
  <c r="A251" i="5"/>
  <c r="A247" i="5"/>
  <c r="A245" i="5"/>
  <c r="K242" i="5"/>
  <c r="A250" i="5"/>
  <c r="A246" i="5"/>
  <c r="J244" i="5"/>
  <c r="A249" i="5"/>
  <c r="K210" i="9"/>
  <c r="G210" i="9"/>
  <c r="C210" i="9"/>
  <c r="K209" i="9"/>
  <c r="G209" i="9"/>
  <c r="C209" i="9"/>
  <c r="K208" i="9"/>
  <c r="G208" i="9"/>
  <c r="C208" i="9"/>
  <c r="K207" i="9"/>
  <c r="G207" i="9"/>
  <c r="C207" i="9"/>
  <c r="K206" i="9"/>
  <c r="G206" i="9"/>
  <c r="C206" i="9"/>
  <c r="K205" i="9"/>
  <c r="G205" i="9"/>
  <c r="C205" i="9"/>
  <c r="K204" i="9"/>
  <c r="G204" i="9"/>
  <c r="C204" i="9"/>
  <c r="K203" i="9"/>
  <c r="G203" i="9"/>
  <c r="C203" i="9"/>
  <c r="J210" i="9"/>
  <c r="F210" i="9"/>
  <c r="B210" i="9"/>
  <c r="J209" i="9"/>
  <c r="F209" i="9"/>
  <c r="B209" i="9"/>
  <c r="J208" i="9"/>
  <c r="F208" i="9"/>
  <c r="B208" i="9"/>
  <c r="J207" i="9"/>
  <c r="F207" i="9"/>
  <c r="B207" i="9"/>
  <c r="J206" i="9"/>
  <c r="F206" i="9"/>
  <c r="B206" i="9"/>
  <c r="J205" i="9"/>
  <c r="F205" i="9"/>
  <c r="B205" i="9"/>
  <c r="J204" i="9"/>
  <c r="F204" i="9"/>
  <c r="B204" i="9"/>
  <c r="J203" i="9"/>
  <c r="F203" i="9"/>
  <c r="B203" i="9"/>
  <c r="L210" i="9"/>
  <c r="D210" i="9"/>
  <c r="H209" i="9"/>
  <c r="L208" i="9"/>
  <c r="D208" i="9"/>
  <c r="H207" i="9"/>
  <c r="L206" i="9"/>
  <c r="D206" i="9"/>
  <c r="H205" i="9"/>
  <c r="L204" i="9"/>
  <c r="D204" i="9"/>
  <c r="H203" i="9"/>
  <c r="B202" i="9"/>
  <c r="I210" i="9"/>
  <c r="A210" i="9"/>
  <c r="E209" i="9"/>
  <c r="I208" i="9"/>
  <c r="A208" i="9"/>
  <c r="E207" i="9"/>
  <c r="I206" i="9"/>
  <c r="A206" i="9"/>
  <c r="E205" i="9"/>
  <c r="I204" i="9"/>
  <c r="A204" i="9"/>
  <c r="E203" i="9"/>
  <c r="H210" i="9"/>
  <c r="L209" i="9"/>
  <c r="D209" i="9"/>
  <c r="H208" i="9"/>
  <c r="L207" i="9"/>
  <c r="D207" i="9"/>
  <c r="H206" i="9"/>
  <c r="L205" i="9"/>
  <c r="D205" i="9"/>
  <c r="H204" i="9"/>
  <c r="L203" i="9"/>
  <c r="D203" i="9"/>
  <c r="I209" i="9"/>
  <c r="A207" i="9"/>
  <c r="E204" i="9"/>
  <c r="A209" i="9"/>
  <c r="E206" i="9"/>
  <c r="I203" i="9"/>
  <c r="A212" i="9"/>
  <c r="E208" i="9"/>
  <c r="I205" i="9"/>
  <c r="A203" i="9"/>
  <c r="E210" i="9"/>
  <c r="I207" i="9"/>
  <c r="A205" i="9"/>
  <c r="I8" i="5"/>
  <c r="M5" i="5"/>
  <c r="E11" i="5"/>
  <c r="I6" i="5"/>
  <c r="E9" i="5"/>
  <c r="M11" i="5"/>
  <c r="E7" i="5"/>
  <c r="M9" i="5"/>
  <c r="I12" i="5"/>
  <c r="E5" i="5"/>
  <c r="M7" i="5"/>
  <c r="I10" i="5"/>
  <c r="C2" i="5"/>
  <c r="F5" i="5"/>
  <c r="B6" i="5"/>
  <c r="J6" i="5"/>
  <c r="F7" i="5"/>
  <c r="B8" i="5"/>
  <c r="J8" i="5"/>
  <c r="F9" i="5"/>
  <c r="B10" i="5"/>
  <c r="J10" i="5"/>
  <c r="F11" i="5"/>
  <c r="B12" i="5"/>
  <c r="J12" i="5"/>
  <c r="I5" i="5"/>
  <c r="E6" i="5"/>
  <c r="M6" i="5"/>
  <c r="I7" i="5"/>
  <c r="E8" i="5"/>
  <c r="M8" i="5"/>
  <c r="I9" i="5"/>
  <c r="E10" i="5"/>
  <c r="M10" i="5"/>
  <c r="I11" i="5"/>
  <c r="E12" i="5"/>
  <c r="M12" i="5"/>
  <c r="B5" i="5"/>
  <c r="J5" i="5"/>
  <c r="F6" i="5"/>
  <c r="B7" i="5"/>
  <c r="J7" i="5"/>
  <c r="F8" i="5"/>
  <c r="B9" i="5"/>
  <c r="J9" i="5"/>
  <c r="F10" i="5"/>
  <c r="B11" i="5"/>
  <c r="J11" i="5"/>
  <c r="F12" i="5"/>
  <c r="I41" i="5"/>
  <c r="E44" i="5"/>
  <c r="E48" i="5"/>
  <c r="I89" i="5"/>
  <c r="I93" i="5"/>
  <c r="L96" i="5"/>
  <c r="H96" i="5"/>
  <c r="D96" i="5"/>
  <c r="L95" i="5"/>
  <c r="H95" i="5"/>
  <c r="D95" i="5"/>
  <c r="L94" i="5"/>
  <c r="H94" i="5"/>
  <c r="D94" i="5"/>
  <c r="L93" i="5"/>
  <c r="H93" i="5"/>
  <c r="D93" i="5"/>
  <c r="L92" i="5"/>
  <c r="H92" i="5"/>
  <c r="D92" i="5"/>
  <c r="L91" i="5"/>
  <c r="H91" i="5"/>
  <c r="D91" i="5"/>
  <c r="L90" i="5"/>
  <c r="H90" i="5"/>
  <c r="D90" i="5"/>
  <c r="L89" i="5"/>
  <c r="H89" i="5"/>
  <c r="D89" i="5"/>
  <c r="G96" i="5"/>
  <c r="C96" i="5"/>
  <c r="G95" i="5"/>
  <c r="C95" i="5"/>
  <c r="G94" i="5"/>
  <c r="K93" i="5"/>
  <c r="G93" i="5"/>
  <c r="K92" i="5"/>
  <c r="G92" i="5"/>
  <c r="C92" i="5"/>
  <c r="G91" i="5"/>
  <c r="C91" i="5"/>
  <c r="G90" i="5"/>
  <c r="K89" i="5"/>
  <c r="C89" i="5"/>
  <c r="F96" i="5"/>
  <c r="F95" i="5"/>
  <c r="J94" i="5"/>
  <c r="B94" i="5"/>
  <c r="B93" i="5"/>
  <c r="F92" i="5"/>
  <c r="F91" i="5"/>
  <c r="J90" i="5"/>
  <c r="J89" i="5"/>
  <c r="B89" i="5"/>
  <c r="K96" i="5"/>
  <c r="K95" i="5"/>
  <c r="K94" i="5"/>
  <c r="C94" i="5"/>
  <c r="C93" i="5"/>
  <c r="K91" i="5"/>
  <c r="K90" i="5"/>
  <c r="C90" i="5"/>
  <c r="G89" i="5"/>
  <c r="J95" i="5"/>
  <c r="F93" i="5"/>
  <c r="B92" i="5"/>
  <c r="F90" i="5"/>
  <c r="J96" i="5"/>
  <c r="B96" i="5"/>
  <c r="B95" i="5"/>
  <c r="F94" i="5"/>
  <c r="J93" i="5"/>
  <c r="J92" i="5"/>
  <c r="J91" i="5"/>
  <c r="B91" i="5"/>
  <c r="B90" i="5"/>
  <c r="F89" i="5"/>
  <c r="M42" i="5"/>
  <c r="I45" i="5"/>
  <c r="M46" i="5"/>
  <c r="E92" i="5"/>
  <c r="E96" i="5"/>
  <c r="M89" i="5"/>
  <c r="E91" i="5"/>
  <c r="I92" i="5"/>
  <c r="E95" i="5"/>
  <c r="I96" i="5"/>
  <c r="L48" i="5"/>
  <c r="H48" i="5"/>
  <c r="D48" i="5"/>
  <c r="L47" i="5"/>
  <c r="H47" i="5"/>
  <c r="D47" i="5"/>
  <c r="L46" i="5"/>
  <c r="H46" i="5"/>
  <c r="D46" i="5"/>
  <c r="L45" i="5"/>
  <c r="H45" i="5"/>
  <c r="D45" i="5"/>
  <c r="L44" i="5"/>
  <c r="H44" i="5"/>
  <c r="D44" i="5"/>
  <c r="L43" i="5"/>
  <c r="H43" i="5"/>
  <c r="D43" i="5"/>
  <c r="L42" i="5"/>
  <c r="H42" i="5"/>
  <c r="D42" i="5"/>
  <c r="L41" i="5"/>
  <c r="H41" i="5"/>
  <c r="D41" i="5"/>
  <c r="K48" i="5"/>
  <c r="G48" i="5"/>
  <c r="K47" i="5"/>
  <c r="G47" i="5"/>
  <c r="C47" i="5"/>
  <c r="G46" i="5"/>
  <c r="C46" i="5"/>
  <c r="G45" i="5"/>
  <c r="K44" i="5"/>
  <c r="C44" i="5"/>
  <c r="K43" i="5"/>
  <c r="C43" i="5"/>
  <c r="G42" i="5"/>
  <c r="C42" i="5"/>
  <c r="G41" i="5"/>
  <c r="C41" i="5"/>
  <c r="J48" i="5"/>
  <c r="F48" i="5"/>
  <c r="B48" i="5"/>
  <c r="J47" i="5"/>
  <c r="F47" i="5"/>
  <c r="B47" i="5"/>
  <c r="J46" i="5"/>
  <c r="B46" i="5"/>
  <c r="F45" i="5"/>
  <c r="J44" i="5"/>
  <c r="F44" i="5"/>
  <c r="J43" i="5"/>
  <c r="B43" i="5"/>
  <c r="B42" i="5"/>
  <c r="B41" i="5"/>
  <c r="C48" i="5"/>
  <c r="K46" i="5"/>
  <c r="K45" i="5"/>
  <c r="C45" i="5"/>
  <c r="G44" i="5"/>
  <c r="G43" i="5"/>
  <c r="K42" i="5"/>
  <c r="K41" i="5"/>
  <c r="F46" i="5"/>
  <c r="B45" i="5"/>
  <c r="B44" i="5"/>
  <c r="J42" i="5"/>
  <c r="J41" i="5"/>
  <c r="J45" i="5"/>
  <c r="F43" i="5"/>
  <c r="F42" i="5"/>
  <c r="F41" i="5"/>
  <c r="M90" i="5"/>
  <c r="M41" i="5"/>
  <c r="E43" i="5"/>
  <c r="I44" i="5"/>
  <c r="M45" i="5"/>
  <c r="E47" i="5"/>
  <c r="I48" i="5"/>
  <c r="M93" i="5"/>
  <c r="M156" i="5"/>
  <c r="I156" i="5"/>
  <c r="E156" i="5"/>
  <c r="M155" i="5"/>
  <c r="K156" i="5"/>
  <c r="F156" i="5"/>
  <c r="L155" i="5"/>
  <c r="H155" i="5"/>
  <c r="D155" i="5"/>
  <c r="L154" i="5"/>
  <c r="H154" i="5"/>
  <c r="D154" i="5"/>
  <c r="L153" i="5"/>
  <c r="H153" i="5"/>
  <c r="D153" i="5"/>
  <c r="L152" i="5"/>
  <c r="H152" i="5"/>
  <c r="D152" i="5"/>
  <c r="L151" i="5"/>
  <c r="H151" i="5"/>
  <c r="D151" i="5"/>
  <c r="L150" i="5"/>
  <c r="H150" i="5"/>
  <c r="D150" i="5"/>
  <c r="L149" i="5"/>
  <c r="H149" i="5"/>
  <c r="D149" i="5"/>
  <c r="C146" i="5"/>
  <c r="G155" i="5"/>
  <c r="G154" i="5"/>
  <c r="K153" i="5"/>
  <c r="K152" i="5"/>
  <c r="C152" i="5"/>
  <c r="K151" i="5"/>
  <c r="G151" i="5"/>
  <c r="G150" i="5"/>
  <c r="G149" i="5"/>
  <c r="J154" i="5"/>
  <c r="B154" i="5"/>
  <c r="B153" i="5"/>
  <c r="F152" i="5"/>
  <c r="F150" i="5"/>
  <c r="F149" i="5"/>
  <c r="J156" i="5"/>
  <c r="D156" i="5"/>
  <c r="K155" i="5"/>
  <c r="C155" i="5"/>
  <c r="K154" i="5"/>
  <c r="C154" i="5"/>
  <c r="G153" i="5"/>
  <c r="C153" i="5"/>
  <c r="G152" i="5"/>
  <c r="C151" i="5"/>
  <c r="K150" i="5"/>
  <c r="C150" i="5"/>
  <c r="K149" i="5"/>
  <c r="C149" i="5"/>
  <c r="F154" i="5"/>
  <c r="J153" i="5"/>
  <c r="J152" i="5"/>
  <c r="F151" i="5"/>
  <c r="J150" i="5"/>
  <c r="J149" i="5"/>
  <c r="H156" i="5"/>
  <c r="C156" i="5"/>
  <c r="J155" i="5"/>
  <c r="F155" i="5"/>
  <c r="B155" i="5"/>
  <c r="F153" i="5"/>
  <c r="B152" i="5"/>
  <c r="J151" i="5"/>
  <c r="B151" i="5"/>
  <c r="B150" i="5"/>
  <c r="B149" i="5"/>
  <c r="E150" i="5"/>
  <c r="I151" i="5"/>
  <c r="M152" i="5"/>
  <c r="E154" i="5"/>
  <c r="I155" i="5"/>
  <c r="E42" i="5"/>
  <c r="I43" i="5"/>
  <c r="M44" i="5"/>
  <c r="E46" i="5"/>
  <c r="I47" i="5"/>
  <c r="M48" i="5"/>
  <c r="E90" i="5"/>
  <c r="I91" i="5"/>
  <c r="M92" i="5"/>
  <c r="E94" i="5"/>
  <c r="I95" i="5"/>
  <c r="M96" i="5"/>
  <c r="E149" i="5"/>
  <c r="I150" i="5"/>
  <c r="M151" i="5"/>
  <c r="E153" i="5"/>
  <c r="I154" i="5"/>
  <c r="B156" i="5"/>
  <c r="C222" i="5"/>
  <c r="G222" i="5"/>
  <c r="K222" i="5"/>
  <c r="C223" i="5"/>
  <c r="G223" i="5"/>
  <c r="K223" i="5"/>
  <c r="C224" i="5"/>
  <c r="G224" i="5"/>
  <c r="K224" i="5"/>
  <c r="C225" i="5"/>
  <c r="G225" i="5"/>
  <c r="K225" i="5"/>
  <c r="C226" i="5"/>
  <c r="G226" i="5"/>
  <c r="K226" i="5"/>
  <c r="C227" i="5"/>
  <c r="G227" i="5"/>
  <c r="K227" i="5"/>
  <c r="C228" i="5"/>
  <c r="G228" i="5"/>
  <c r="K228" i="5"/>
  <c r="D221" i="5"/>
  <c r="H221" i="5"/>
  <c r="L221" i="5"/>
  <c r="C218" i="5"/>
  <c r="D222" i="5"/>
  <c r="I222" i="5"/>
  <c r="B223" i="5"/>
  <c r="H223" i="5"/>
  <c r="M223" i="5"/>
  <c r="F224" i="5"/>
  <c r="L224" i="5"/>
  <c r="E225" i="5"/>
  <c r="J225" i="5"/>
  <c r="D226" i="5"/>
  <c r="I226" i="5"/>
  <c r="B227" i="5"/>
  <c r="H227" i="5"/>
  <c r="M227" i="5"/>
  <c r="F228" i="5"/>
  <c r="L228" i="5"/>
  <c r="F221" i="5"/>
  <c r="K221" i="5"/>
  <c r="M225" i="5"/>
  <c r="E227" i="5"/>
  <c r="I228" i="5"/>
  <c r="B221" i="5"/>
  <c r="E222" i="5"/>
  <c r="J222" i="5"/>
  <c r="D223" i="5"/>
  <c r="I223" i="5"/>
  <c r="B224" i="5"/>
  <c r="H224" i="5"/>
  <c r="M224" i="5"/>
  <c r="F225" i="5"/>
  <c r="L225" i="5"/>
  <c r="E226" i="5"/>
  <c r="J226" i="5"/>
  <c r="D227" i="5"/>
  <c r="I227" i="5"/>
  <c r="B228" i="5"/>
  <c r="H228" i="5"/>
  <c r="M228" i="5"/>
  <c r="G221" i="5"/>
  <c r="M221" i="5"/>
  <c r="L222" i="5"/>
  <c r="E223" i="5"/>
  <c r="J223" i="5"/>
  <c r="I224" i="5"/>
  <c r="H225" i="5"/>
  <c r="L226" i="5"/>
  <c r="J227" i="5"/>
  <c r="I221" i="5"/>
  <c r="F222" i="5"/>
  <c r="D224" i="5"/>
  <c r="B225" i="5"/>
  <c r="F226" i="5"/>
  <c r="D228" i="5"/>
  <c r="C221" i="5"/>
  <c r="E228" i="5"/>
  <c r="H226" i="5"/>
  <c r="J224" i="5"/>
  <c r="M222" i="5"/>
  <c r="C254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G36" i="5"/>
  <c r="K35" i="5"/>
  <c r="C35" i="5"/>
  <c r="G34" i="5"/>
  <c r="K33" i="5"/>
  <c r="C33" i="5"/>
  <c r="G32" i="5"/>
  <c r="K31" i="5"/>
  <c r="C31" i="5"/>
  <c r="G30" i="5"/>
  <c r="K29" i="5"/>
  <c r="C29" i="5"/>
  <c r="F36" i="5"/>
  <c r="J35" i="5"/>
  <c r="J34" i="5"/>
  <c r="B34" i="5"/>
  <c r="B33" i="5"/>
  <c r="B32" i="5"/>
  <c r="F31" i="5"/>
  <c r="F30" i="5"/>
  <c r="F29" i="5"/>
  <c r="K36" i="5"/>
  <c r="C36" i="5"/>
  <c r="G35" i="5"/>
  <c r="K34" i="5"/>
  <c r="C34" i="5"/>
  <c r="G33" i="5"/>
  <c r="K32" i="5"/>
  <c r="C32" i="5"/>
  <c r="G31" i="5"/>
  <c r="K30" i="5"/>
  <c r="C30" i="5"/>
  <c r="G29" i="5"/>
  <c r="C26" i="5"/>
  <c r="J36" i="5"/>
  <c r="F35" i="5"/>
  <c r="F34" i="5"/>
  <c r="J32" i="5"/>
  <c r="J31" i="5"/>
  <c r="J30" i="5"/>
  <c r="J29" i="5"/>
  <c r="B36" i="5"/>
  <c r="B35" i="5"/>
  <c r="J33" i="5"/>
  <c r="F33" i="5"/>
  <c r="F32" i="5"/>
  <c r="B31" i="5"/>
  <c r="B30" i="5"/>
  <c r="B29" i="5"/>
  <c r="L84" i="5"/>
  <c r="H84" i="5"/>
  <c r="D84" i="5"/>
  <c r="L83" i="5"/>
  <c r="H83" i="5"/>
  <c r="D83" i="5"/>
  <c r="L82" i="5"/>
  <c r="H82" i="5"/>
  <c r="D82" i="5"/>
  <c r="L81" i="5"/>
  <c r="H81" i="5"/>
  <c r="D81" i="5"/>
  <c r="L80" i="5"/>
  <c r="H80" i="5"/>
  <c r="D80" i="5"/>
  <c r="L79" i="5"/>
  <c r="H79" i="5"/>
  <c r="D79" i="5"/>
  <c r="L78" i="5"/>
  <c r="H78" i="5"/>
  <c r="D78" i="5"/>
  <c r="L77" i="5"/>
  <c r="H77" i="5"/>
  <c r="D77" i="5"/>
  <c r="G84" i="5"/>
  <c r="C84" i="5"/>
  <c r="G83" i="5"/>
  <c r="K82" i="5"/>
  <c r="G82" i="5"/>
  <c r="K81" i="5"/>
  <c r="C81" i="5"/>
  <c r="K80" i="5"/>
  <c r="C80" i="5"/>
  <c r="G79" i="5"/>
  <c r="K78" i="5"/>
  <c r="C78" i="5"/>
  <c r="C77" i="5"/>
  <c r="B84" i="5"/>
  <c r="F83" i="5"/>
  <c r="F82" i="5"/>
  <c r="F81" i="5"/>
  <c r="F80" i="5"/>
  <c r="F79" i="5"/>
  <c r="F78" i="5"/>
  <c r="J77" i="5"/>
  <c r="K84" i="5"/>
  <c r="K83" i="5"/>
  <c r="C83" i="5"/>
  <c r="C82" i="5"/>
  <c r="G81" i="5"/>
  <c r="G80" i="5"/>
  <c r="K79" i="5"/>
  <c r="C79" i="5"/>
  <c r="G78" i="5"/>
  <c r="K77" i="5"/>
  <c r="G77" i="5"/>
  <c r="C74" i="5"/>
  <c r="J84" i="5"/>
  <c r="J83" i="5"/>
  <c r="J82" i="5"/>
  <c r="J81" i="5"/>
  <c r="B80" i="5"/>
  <c r="B79" i="5"/>
  <c r="B78" i="5"/>
  <c r="B77" i="5"/>
  <c r="F84" i="5"/>
  <c r="B83" i="5"/>
  <c r="B82" i="5"/>
  <c r="B81" i="5"/>
  <c r="J80" i="5"/>
  <c r="J79" i="5"/>
  <c r="J78" i="5"/>
  <c r="F77" i="5"/>
  <c r="K132" i="5"/>
  <c r="L132" i="5"/>
  <c r="F132" i="5"/>
  <c r="M131" i="5"/>
  <c r="H131" i="5"/>
  <c r="B131" i="5"/>
  <c r="I130" i="5"/>
  <c r="D130" i="5"/>
  <c r="J129" i="5"/>
  <c r="E129" i="5"/>
  <c r="L128" i="5"/>
  <c r="F128" i="5"/>
  <c r="M127" i="5"/>
  <c r="H127" i="5"/>
  <c r="B127" i="5"/>
  <c r="I126" i="5"/>
  <c r="D126" i="5"/>
  <c r="J125" i="5"/>
  <c r="E125" i="5"/>
  <c r="F130" i="5"/>
  <c r="J132" i="5"/>
  <c r="E132" i="5"/>
  <c r="L131" i="5"/>
  <c r="F131" i="5"/>
  <c r="M130" i="5"/>
  <c r="H130" i="5"/>
  <c r="B130" i="5"/>
  <c r="I129" i="5"/>
  <c r="D129" i="5"/>
  <c r="J128" i="5"/>
  <c r="E128" i="5"/>
  <c r="L127" i="5"/>
  <c r="F127" i="5"/>
  <c r="M126" i="5"/>
  <c r="H126" i="5"/>
  <c r="B126" i="5"/>
  <c r="I125" i="5"/>
  <c r="D125" i="5"/>
  <c r="I132" i="5"/>
  <c r="D132" i="5"/>
  <c r="J131" i="5"/>
  <c r="E131" i="5"/>
  <c r="L130" i="5"/>
  <c r="M129" i="5"/>
  <c r="H129" i="5"/>
  <c r="C86" i="5"/>
  <c r="B125" i="5"/>
  <c r="M125" i="5"/>
  <c r="L126" i="5"/>
  <c r="J127" i="5"/>
  <c r="I128" i="5"/>
  <c r="L129" i="5"/>
  <c r="I131" i="5"/>
  <c r="E29" i="5"/>
  <c r="I30" i="5"/>
  <c r="M31" i="5"/>
  <c r="E33" i="5"/>
  <c r="I34" i="5"/>
  <c r="M35" i="5"/>
  <c r="E41" i="5"/>
  <c r="I42" i="5"/>
  <c r="M43" i="5"/>
  <c r="E45" i="5"/>
  <c r="I46" i="5"/>
  <c r="M47" i="5"/>
  <c r="E77" i="5"/>
  <c r="I78" i="5"/>
  <c r="M79" i="5"/>
  <c r="E81" i="5"/>
  <c r="I82" i="5"/>
  <c r="M83" i="5"/>
  <c r="E89" i="5"/>
  <c r="I90" i="5"/>
  <c r="M91" i="5"/>
  <c r="E93" i="5"/>
  <c r="I94" i="5"/>
  <c r="M95" i="5"/>
  <c r="I149" i="5"/>
  <c r="M150" i="5"/>
  <c r="E152" i="5"/>
  <c r="I153" i="5"/>
  <c r="M154" i="5"/>
  <c r="G156" i="5"/>
  <c r="J221" i="5"/>
  <c r="L227" i="5"/>
  <c r="B226" i="5"/>
  <c r="E224" i="5"/>
  <c r="H222" i="5"/>
  <c r="K197" i="5"/>
  <c r="I199" i="5"/>
  <c r="M200" i="5"/>
  <c r="J202" i="5"/>
  <c r="G204" i="5"/>
  <c r="L233" i="5"/>
  <c r="D235" i="5"/>
  <c r="M236" i="5"/>
  <c r="F237" i="5"/>
  <c r="D239" i="5"/>
  <c r="I239" i="5"/>
  <c r="M240" i="5"/>
  <c r="F197" i="5"/>
  <c r="J198" i="5"/>
  <c r="B200" i="5"/>
  <c r="K201" i="5"/>
  <c r="C203" i="5"/>
  <c r="B204" i="5"/>
  <c r="M204" i="5"/>
  <c r="F233" i="5"/>
  <c r="J234" i="5"/>
  <c r="B236" i="5"/>
  <c r="E238" i="5"/>
  <c r="C5" i="5"/>
  <c r="G5" i="5"/>
  <c r="K5" i="5"/>
  <c r="C6" i="5"/>
  <c r="G6" i="5"/>
  <c r="K6" i="5"/>
  <c r="C7" i="5"/>
  <c r="G7" i="5"/>
  <c r="K7" i="5"/>
  <c r="C8" i="5"/>
  <c r="G8" i="5"/>
  <c r="K8" i="5"/>
  <c r="C9" i="5"/>
  <c r="G9" i="5"/>
  <c r="K9" i="5"/>
  <c r="C10" i="5"/>
  <c r="G10" i="5"/>
  <c r="K10" i="5"/>
  <c r="C11" i="5"/>
  <c r="G11" i="5"/>
  <c r="K11" i="5"/>
  <c r="C12" i="5"/>
  <c r="G12" i="5"/>
  <c r="K12" i="5"/>
  <c r="C53" i="5"/>
  <c r="G54" i="5"/>
  <c r="C55" i="5"/>
  <c r="C56" i="5"/>
  <c r="G57" i="5"/>
  <c r="C58" i="5"/>
  <c r="G58" i="5"/>
  <c r="C59" i="5"/>
  <c r="K59" i="5"/>
  <c r="G60" i="5"/>
  <c r="K101" i="5"/>
  <c r="K102" i="5"/>
  <c r="K103" i="5"/>
  <c r="G104" i="5"/>
  <c r="C105" i="5"/>
  <c r="C106" i="5"/>
  <c r="K106" i="5"/>
  <c r="G107" i="5"/>
  <c r="F161" i="5"/>
  <c r="E162" i="5"/>
  <c r="D163" i="5"/>
  <c r="B164" i="5"/>
  <c r="F165" i="5"/>
  <c r="E166" i="5"/>
  <c r="D167" i="5"/>
  <c r="B197" i="5"/>
  <c r="G197" i="5"/>
  <c r="M197" i="5"/>
  <c r="F198" i="5"/>
  <c r="K198" i="5"/>
  <c r="E199" i="5"/>
  <c r="J199" i="5"/>
  <c r="C200" i="5"/>
  <c r="I200" i="5"/>
  <c r="B201" i="5"/>
  <c r="G201" i="5"/>
  <c r="M201" i="5"/>
  <c r="F202" i="5"/>
  <c r="K202" i="5"/>
  <c r="E203" i="5"/>
  <c r="J203" i="5"/>
  <c r="C204" i="5"/>
  <c r="B233" i="5"/>
  <c r="H233" i="5"/>
  <c r="M233" i="5"/>
  <c r="F234" i="5"/>
  <c r="L234" i="5"/>
  <c r="E235" i="5"/>
  <c r="J235" i="5"/>
  <c r="D236" i="5"/>
  <c r="I236" i="5"/>
  <c r="B237" i="5"/>
  <c r="H237" i="5"/>
  <c r="M237" i="5"/>
  <c r="F238" i="5"/>
  <c r="L238" i="5"/>
  <c r="E239" i="5"/>
  <c r="J239" i="5"/>
  <c r="D240" i="5"/>
  <c r="C194" i="5"/>
  <c r="L204" i="5"/>
  <c r="H204" i="5"/>
  <c r="D204" i="5"/>
  <c r="L203" i="5"/>
  <c r="H203" i="5"/>
  <c r="D203" i="5"/>
  <c r="L202" i="5"/>
  <c r="H202" i="5"/>
  <c r="D202" i="5"/>
  <c r="L201" i="5"/>
  <c r="H201" i="5"/>
  <c r="D201" i="5"/>
  <c r="L200" i="5"/>
  <c r="H200" i="5"/>
  <c r="D200" i="5"/>
  <c r="L199" i="5"/>
  <c r="H199" i="5"/>
  <c r="D199" i="5"/>
  <c r="L198" i="5"/>
  <c r="H198" i="5"/>
  <c r="D198" i="5"/>
  <c r="L197" i="5"/>
  <c r="H197" i="5"/>
  <c r="D197" i="5"/>
  <c r="E198" i="5"/>
  <c r="C199" i="5"/>
  <c r="G200" i="5"/>
  <c r="F201" i="5"/>
  <c r="E202" i="5"/>
  <c r="I203" i="5"/>
  <c r="C230" i="5"/>
  <c r="K240" i="5"/>
  <c r="G240" i="5"/>
  <c r="C240" i="5"/>
  <c r="K239" i="5"/>
  <c r="G239" i="5"/>
  <c r="C239" i="5"/>
  <c r="K238" i="5"/>
  <c r="G238" i="5"/>
  <c r="C238" i="5"/>
  <c r="K237" i="5"/>
  <c r="G237" i="5"/>
  <c r="C237" i="5"/>
  <c r="K236" i="5"/>
  <c r="G236" i="5"/>
  <c r="C236" i="5"/>
  <c r="K235" i="5"/>
  <c r="G235" i="5"/>
  <c r="C235" i="5"/>
  <c r="K234" i="5"/>
  <c r="G234" i="5"/>
  <c r="C234" i="5"/>
  <c r="K233" i="5"/>
  <c r="G233" i="5"/>
  <c r="C233" i="5"/>
  <c r="E234" i="5"/>
  <c r="I235" i="5"/>
  <c r="H236" i="5"/>
  <c r="L237" i="5"/>
  <c r="J238" i="5"/>
  <c r="B240" i="5"/>
  <c r="H240" i="5"/>
  <c r="G53" i="5"/>
  <c r="K53" i="5"/>
  <c r="C54" i="5"/>
  <c r="K54" i="5"/>
  <c r="G55" i="5"/>
  <c r="K55" i="5"/>
  <c r="G56" i="5"/>
  <c r="K56" i="5"/>
  <c r="C57" i="5"/>
  <c r="K57" i="5"/>
  <c r="K58" i="5"/>
  <c r="G59" i="5"/>
  <c r="C60" i="5"/>
  <c r="K60" i="5"/>
  <c r="C101" i="5"/>
  <c r="G101" i="5"/>
  <c r="C102" i="5"/>
  <c r="G102" i="5"/>
  <c r="C103" i="5"/>
  <c r="G103" i="5"/>
  <c r="C104" i="5"/>
  <c r="K104" i="5"/>
  <c r="G105" i="5"/>
  <c r="K105" i="5"/>
  <c r="G106" i="5"/>
  <c r="C107" i="5"/>
  <c r="K107" i="5"/>
  <c r="C108" i="5"/>
  <c r="G108" i="5"/>
  <c r="K108" i="5"/>
  <c r="K168" i="5"/>
  <c r="G168" i="5"/>
  <c r="C168" i="5"/>
  <c r="K167" i="5"/>
  <c r="G167" i="5"/>
  <c r="C167" i="5"/>
  <c r="K166" i="5"/>
  <c r="G166" i="5"/>
  <c r="C166" i="5"/>
  <c r="K165" i="5"/>
  <c r="G165" i="5"/>
  <c r="C165" i="5"/>
  <c r="K164" i="5"/>
  <c r="G164" i="5"/>
  <c r="C164" i="5"/>
  <c r="K163" i="5"/>
  <c r="G163" i="5"/>
  <c r="C163" i="5"/>
  <c r="K162" i="5"/>
  <c r="G162" i="5"/>
  <c r="C162" i="5"/>
  <c r="K161" i="5"/>
  <c r="G161" i="5"/>
  <c r="C161" i="5"/>
  <c r="L161" i="5"/>
  <c r="J162" i="5"/>
  <c r="I163" i="5"/>
  <c r="H164" i="5"/>
  <c r="M164" i="5"/>
  <c r="L165" i="5"/>
  <c r="J166" i="5"/>
  <c r="I167" i="5"/>
  <c r="B168" i="5"/>
  <c r="M168" i="5"/>
  <c r="C110" i="5"/>
  <c r="C62" i="5"/>
  <c r="C14" i="5"/>
  <c r="D5" i="5"/>
  <c r="H5" i="5"/>
  <c r="L5" i="5"/>
  <c r="D6" i="5"/>
  <c r="H6" i="5"/>
  <c r="L6" i="5"/>
  <c r="D7" i="5"/>
  <c r="H7" i="5"/>
  <c r="L7" i="5"/>
  <c r="D8" i="5"/>
  <c r="H8" i="5"/>
  <c r="L8" i="5"/>
  <c r="D9" i="5"/>
  <c r="H9" i="5"/>
  <c r="L9" i="5"/>
  <c r="D10" i="5"/>
  <c r="H10" i="5"/>
  <c r="L10" i="5"/>
  <c r="D11" i="5"/>
  <c r="H11" i="5"/>
  <c r="L11" i="5"/>
  <c r="D12" i="5"/>
  <c r="H12" i="5"/>
  <c r="D17" i="5"/>
  <c r="H17" i="5"/>
  <c r="L17" i="5"/>
  <c r="D18" i="5"/>
  <c r="H18" i="5"/>
  <c r="L18" i="5"/>
  <c r="D19" i="5"/>
  <c r="H19" i="5"/>
  <c r="L19" i="5"/>
  <c r="D20" i="5"/>
  <c r="H20" i="5"/>
  <c r="L20" i="5"/>
  <c r="D21" i="5"/>
  <c r="H21" i="5"/>
  <c r="L21" i="5"/>
  <c r="D22" i="5"/>
  <c r="H22" i="5"/>
  <c r="L22" i="5"/>
  <c r="D23" i="5"/>
  <c r="H23" i="5"/>
  <c r="L23" i="5"/>
  <c r="D24" i="5"/>
  <c r="H24" i="5"/>
  <c r="D53" i="5"/>
  <c r="H53" i="5"/>
  <c r="L53" i="5"/>
  <c r="D54" i="5"/>
  <c r="H54" i="5"/>
  <c r="L54" i="5"/>
  <c r="D55" i="5"/>
  <c r="H55" i="5"/>
  <c r="L55" i="5"/>
  <c r="D56" i="5"/>
  <c r="H56" i="5"/>
  <c r="L56" i="5"/>
  <c r="D57" i="5"/>
  <c r="H57" i="5"/>
  <c r="L57" i="5"/>
  <c r="D58" i="5"/>
  <c r="H58" i="5"/>
  <c r="L58" i="5"/>
  <c r="D59" i="5"/>
  <c r="H59" i="5"/>
  <c r="L59" i="5"/>
  <c r="D60" i="5"/>
  <c r="H60" i="5"/>
  <c r="D65" i="5"/>
  <c r="H65" i="5"/>
  <c r="L65" i="5"/>
  <c r="D66" i="5"/>
  <c r="H66" i="5"/>
  <c r="L66" i="5"/>
  <c r="D67" i="5"/>
  <c r="H67" i="5"/>
  <c r="L67" i="5"/>
  <c r="D68" i="5"/>
  <c r="H68" i="5"/>
  <c r="L68" i="5"/>
  <c r="D69" i="5"/>
  <c r="H69" i="5"/>
  <c r="L69" i="5"/>
  <c r="D70" i="5"/>
  <c r="H70" i="5"/>
  <c r="L70" i="5"/>
  <c r="D71" i="5"/>
  <c r="H71" i="5"/>
  <c r="L71" i="5"/>
  <c r="D72" i="5"/>
  <c r="H72" i="5"/>
  <c r="D101" i="5"/>
  <c r="H101" i="5"/>
  <c r="L101" i="5"/>
  <c r="D102" i="5"/>
  <c r="H102" i="5"/>
  <c r="L102" i="5"/>
  <c r="D103" i="5"/>
  <c r="H103" i="5"/>
  <c r="L103" i="5"/>
  <c r="D104" i="5"/>
  <c r="H104" i="5"/>
  <c r="L104" i="5"/>
  <c r="D105" i="5"/>
  <c r="H105" i="5"/>
  <c r="L105" i="5"/>
  <c r="D106" i="5"/>
  <c r="H106" i="5"/>
  <c r="L106" i="5"/>
  <c r="D107" i="5"/>
  <c r="H107" i="5"/>
  <c r="L107" i="5"/>
  <c r="D108" i="5"/>
  <c r="H108" i="5"/>
  <c r="D113" i="5"/>
  <c r="H113" i="5"/>
  <c r="L113" i="5"/>
  <c r="D114" i="5"/>
  <c r="H114" i="5"/>
  <c r="L114" i="5"/>
  <c r="D115" i="5"/>
  <c r="H115" i="5"/>
  <c r="L115" i="5"/>
  <c r="D116" i="5"/>
  <c r="H116" i="5"/>
  <c r="L116" i="5"/>
  <c r="D117" i="5"/>
  <c r="H117" i="5"/>
  <c r="L117" i="5"/>
  <c r="D118" i="5"/>
  <c r="H118" i="5"/>
  <c r="L118" i="5"/>
  <c r="D119" i="5"/>
  <c r="H119" i="5"/>
  <c r="L119" i="5"/>
  <c r="D120" i="5"/>
  <c r="H120" i="5"/>
  <c r="B161" i="5"/>
  <c r="H161" i="5"/>
  <c r="M161" i="5"/>
  <c r="F162" i="5"/>
  <c r="L162" i="5"/>
  <c r="E163" i="5"/>
  <c r="J163" i="5"/>
  <c r="D164" i="5"/>
  <c r="I164" i="5"/>
  <c r="B165" i="5"/>
  <c r="H165" i="5"/>
  <c r="M165" i="5"/>
  <c r="F166" i="5"/>
  <c r="L166" i="5"/>
  <c r="E167" i="5"/>
  <c r="J167" i="5"/>
  <c r="D168" i="5"/>
  <c r="I168" i="5"/>
  <c r="C170" i="5"/>
  <c r="J180" i="5"/>
  <c r="F180" i="5"/>
  <c r="B180" i="5"/>
  <c r="J179" i="5"/>
  <c r="F179" i="5"/>
  <c r="B179" i="5"/>
  <c r="J178" i="5"/>
  <c r="F178" i="5"/>
  <c r="B178" i="5"/>
  <c r="J177" i="5"/>
  <c r="F177" i="5"/>
  <c r="B177" i="5"/>
  <c r="J176" i="5"/>
  <c r="F176" i="5"/>
  <c r="B176" i="5"/>
  <c r="J175" i="5"/>
  <c r="F175" i="5"/>
  <c r="B175" i="5"/>
  <c r="J174" i="5"/>
  <c r="F174" i="5"/>
  <c r="B174" i="5"/>
  <c r="J173" i="5"/>
  <c r="F173" i="5"/>
  <c r="B173" i="5"/>
  <c r="G173" i="5"/>
  <c r="L173" i="5"/>
  <c r="E174" i="5"/>
  <c r="K174" i="5"/>
  <c r="D175" i="5"/>
  <c r="I175" i="5"/>
  <c r="C176" i="5"/>
  <c r="H176" i="5"/>
  <c r="M176" i="5"/>
  <c r="G177" i="5"/>
  <c r="L177" i="5"/>
  <c r="E178" i="5"/>
  <c r="K178" i="5"/>
  <c r="D179" i="5"/>
  <c r="I179" i="5"/>
  <c r="C180" i="5"/>
  <c r="H180" i="5"/>
  <c r="M180" i="5"/>
  <c r="C197" i="5"/>
  <c r="I197" i="5"/>
  <c r="B198" i="5"/>
  <c r="G198" i="5"/>
  <c r="M198" i="5"/>
  <c r="F199" i="5"/>
  <c r="K199" i="5"/>
  <c r="E200" i="5"/>
  <c r="J200" i="5"/>
  <c r="C201" i="5"/>
  <c r="I201" i="5"/>
  <c r="B202" i="5"/>
  <c r="G202" i="5"/>
  <c r="M202" i="5"/>
  <c r="F203" i="5"/>
  <c r="K203" i="5"/>
  <c r="E204" i="5"/>
  <c r="J204" i="5"/>
  <c r="J216" i="5"/>
  <c r="F216" i="5"/>
  <c r="B216" i="5"/>
  <c r="J215" i="5"/>
  <c r="F215" i="5"/>
  <c r="B215" i="5"/>
  <c r="J214" i="5"/>
  <c r="F214" i="5"/>
  <c r="B214" i="5"/>
  <c r="J213" i="5"/>
  <c r="F213" i="5"/>
  <c r="B213" i="5"/>
  <c r="J212" i="5"/>
  <c r="F212" i="5"/>
  <c r="B212" i="5"/>
  <c r="J211" i="5"/>
  <c r="F211" i="5"/>
  <c r="B211" i="5"/>
  <c r="J210" i="5"/>
  <c r="F210" i="5"/>
  <c r="B210" i="5"/>
  <c r="J209" i="5"/>
  <c r="F209" i="5"/>
  <c r="B209" i="5"/>
  <c r="G209" i="5"/>
  <c r="L209" i="5"/>
  <c r="E210" i="5"/>
  <c r="K210" i="5"/>
  <c r="D211" i="5"/>
  <c r="I211" i="5"/>
  <c r="C212" i="5"/>
  <c r="H212" i="5"/>
  <c r="M212" i="5"/>
  <c r="G213" i="5"/>
  <c r="L213" i="5"/>
  <c r="E214" i="5"/>
  <c r="K214" i="5"/>
  <c r="D215" i="5"/>
  <c r="I215" i="5"/>
  <c r="C216" i="5"/>
  <c r="H216" i="5"/>
  <c r="M216" i="5"/>
  <c r="D233" i="5"/>
  <c r="I233" i="5"/>
  <c r="B234" i="5"/>
  <c r="H234" i="5"/>
  <c r="M234" i="5"/>
  <c r="F235" i="5"/>
  <c r="L235" i="5"/>
  <c r="E236" i="5"/>
  <c r="J236" i="5"/>
  <c r="D237" i="5"/>
  <c r="I237" i="5"/>
  <c r="B238" i="5"/>
  <c r="H238" i="5"/>
  <c r="M238" i="5"/>
  <c r="F239" i="5"/>
  <c r="L239" i="5"/>
  <c r="E240" i="5"/>
  <c r="J240" i="5"/>
  <c r="E185" i="5"/>
  <c r="I185" i="5"/>
  <c r="M185" i="5"/>
  <c r="E186" i="5"/>
  <c r="I186" i="5"/>
  <c r="M186" i="5"/>
  <c r="E187" i="5"/>
  <c r="I187" i="5"/>
  <c r="M187" i="5"/>
  <c r="E188" i="5"/>
  <c r="I188" i="5"/>
  <c r="M188" i="5"/>
  <c r="E189" i="5"/>
  <c r="I189" i="5"/>
  <c r="M189" i="5"/>
  <c r="E190" i="5"/>
  <c r="I190" i="5"/>
  <c r="M190" i="5"/>
  <c r="E191" i="5"/>
  <c r="I191" i="5"/>
  <c r="M191" i="5"/>
  <c r="E192" i="5"/>
  <c r="I192" i="5"/>
  <c r="M192" i="5"/>
  <c r="E245" i="5"/>
  <c r="I245" i="5"/>
  <c r="M245" i="5"/>
  <c r="E246" i="5"/>
  <c r="I246" i="5"/>
  <c r="M246" i="5"/>
  <c r="E247" i="5"/>
  <c r="I247" i="5"/>
  <c r="M247" i="5"/>
  <c r="E248" i="5"/>
  <c r="I248" i="5"/>
  <c r="M248" i="5"/>
  <c r="E249" i="5"/>
  <c r="I249" i="5"/>
  <c r="M249" i="5"/>
  <c r="E250" i="5"/>
  <c r="I250" i="5"/>
  <c r="M250" i="5"/>
  <c r="E251" i="5"/>
  <c r="I251" i="5"/>
  <c r="M251" i="5"/>
  <c r="E252" i="5"/>
  <c r="I252" i="5"/>
  <c r="D137" i="5"/>
  <c r="L137" i="5"/>
  <c r="H138" i="5"/>
  <c r="D139" i="5"/>
  <c r="H139" i="5"/>
  <c r="D140" i="5"/>
  <c r="L140" i="5"/>
  <c r="H141" i="5"/>
  <c r="L141" i="5"/>
  <c r="L142" i="5"/>
  <c r="H143" i="5"/>
  <c r="D144" i="5"/>
  <c r="H144" i="5"/>
  <c r="L144" i="5"/>
  <c r="I137" i="5"/>
  <c r="E138" i="5"/>
  <c r="M138" i="5"/>
  <c r="M139" i="5"/>
  <c r="E140" i="5"/>
  <c r="M140" i="5"/>
  <c r="I141" i="5"/>
  <c r="E142" i="5"/>
  <c r="M142" i="5"/>
  <c r="I143" i="5"/>
  <c r="E144" i="5"/>
  <c r="I144" i="5"/>
  <c r="C134" i="5"/>
  <c r="B137" i="5"/>
  <c r="F137" i="5"/>
  <c r="J137" i="5"/>
  <c r="B138" i="5"/>
  <c r="F138" i="5"/>
  <c r="J138" i="5"/>
  <c r="B139" i="5"/>
  <c r="F139" i="5"/>
  <c r="J139" i="5"/>
  <c r="B140" i="5"/>
  <c r="F140" i="5"/>
  <c r="J140" i="5"/>
  <c r="B141" i="5"/>
  <c r="F141" i="5"/>
  <c r="J141" i="5"/>
  <c r="B142" i="5"/>
  <c r="F142" i="5"/>
  <c r="J142" i="5"/>
  <c r="B143" i="5"/>
  <c r="F143" i="5"/>
  <c r="J143" i="5"/>
  <c r="B144" i="5"/>
  <c r="F144" i="5"/>
  <c r="J144" i="5"/>
  <c r="H137" i="5"/>
  <c r="D138" i="5"/>
  <c r="L138" i="5"/>
  <c r="L139" i="5"/>
  <c r="H140" i="5"/>
  <c r="D141" i="5"/>
  <c r="D142" i="5"/>
  <c r="H142" i="5"/>
  <c r="D143" i="5"/>
  <c r="L143" i="5"/>
  <c r="E137" i="5"/>
  <c r="M137" i="5"/>
  <c r="I138" i="5"/>
  <c r="E139" i="5"/>
  <c r="I139" i="5"/>
  <c r="I140" i="5"/>
  <c r="E141" i="5"/>
  <c r="M141" i="5"/>
  <c r="I142" i="5"/>
  <c r="E143" i="5"/>
  <c r="M143" i="5"/>
  <c r="M144" i="5"/>
  <c r="C122" i="5"/>
  <c r="C137" i="5"/>
  <c r="G137" i="5"/>
  <c r="K137" i="5"/>
  <c r="C138" i="5"/>
  <c r="G138" i="5"/>
  <c r="K138" i="5"/>
  <c r="C139" i="5"/>
  <c r="G139" i="5"/>
  <c r="K139" i="5"/>
  <c r="C140" i="5"/>
  <c r="G140" i="5"/>
  <c r="K140" i="5"/>
  <c r="C141" i="5"/>
  <c r="G141" i="5"/>
  <c r="K141" i="5"/>
  <c r="C142" i="5"/>
  <c r="G142" i="5"/>
  <c r="K142" i="5"/>
  <c r="C143" i="5"/>
  <c r="G143" i="5"/>
  <c r="K143" i="5"/>
  <c r="C144" i="5"/>
  <c r="G144" i="5"/>
  <c r="C125" i="5"/>
  <c r="G125" i="5"/>
  <c r="K125" i="5"/>
  <c r="C126" i="5"/>
  <c r="G126" i="5"/>
  <c r="K126" i="5"/>
  <c r="C127" i="5"/>
  <c r="G127" i="5"/>
  <c r="K127" i="5"/>
  <c r="C128" i="5"/>
  <c r="G128" i="5"/>
  <c r="K128" i="5"/>
  <c r="C129" i="5"/>
  <c r="G129" i="5"/>
  <c r="K129" i="5"/>
  <c r="C130" i="5"/>
  <c r="G130" i="5"/>
  <c r="K130" i="5"/>
  <c r="C131" i="5"/>
  <c r="G131" i="5"/>
  <c r="K131" i="5"/>
  <c r="C132" i="5"/>
  <c r="G132" i="5"/>
  <c r="I264" i="5" l="1"/>
  <c r="K263" i="5"/>
  <c r="J261" i="5"/>
  <c r="G260" i="5"/>
  <c r="L259" i="5"/>
  <c r="J262" i="5"/>
  <c r="J259" i="5"/>
  <c r="G258" i="5"/>
  <c r="K258" i="5"/>
  <c r="G263" i="5"/>
  <c r="D261" i="5"/>
  <c r="C264" i="5"/>
  <c r="E260" i="5"/>
  <c r="C258" i="5"/>
  <c r="D257" i="5"/>
  <c r="H262" i="5"/>
  <c r="G261" i="5"/>
  <c r="B262" i="5"/>
  <c r="M259" i="5"/>
  <c r="H258" i="5"/>
  <c r="L263" i="5"/>
  <c r="M260" i="5"/>
  <c r="J258" i="5"/>
  <c r="I260" i="5"/>
  <c r="M257" i="5"/>
  <c r="F262" i="5"/>
  <c r="C257" i="5"/>
  <c r="M258" i="5"/>
  <c r="J260" i="5"/>
  <c r="G262" i="5"/>
  <c r="E264" i="5"/>
  <c r="B261" i="5"/>
  <c r="I258" i="5"/>
  <c r="F260" i="5"/>
  <c r="C262" i="5"/>
  <c r="M263" i="5"/>
  <c r="H257" i="5"/>
  <c r="L258" i="5"/>
  <c r="D260" i="5"/>
  <c r="H261" i="5"/>
  <c r="L262" i="5"/>
  <c r="D264" i="5"/>
  <c r="C259" i="5"/>
  <c r="B264" i="5"/>
  <c r="B257" i="5"/>
  <c r="M261" i="5"/>
  <c r="E259" i="5"/>
  <c r="E263" i="5"/>
  <c r="I257" i="5"/>
  <c r="F259" i="5"/>
  <c r="C261" i="5"/>
  <c r="M262" i="5"/>
  <c r="J264" i="5"/>
  <c r="E257" i="5"/>
  <c r="B259" i="5"/>
  <c r="K260" i="5"/>
  <c r="I262" i="5"/>
  <c r="F264" i="5"/>
  <c r="L257" i="5"/>
  <c r="D259" i="5"/>
  <c r="H260" i="5"/>
  <c r="L261" i="5"/>
  <c r="D263" i="5"/>
  <c r="H264" i="5"/>
  <c r="G264" i="5"/>
  <c r="F257" i="5"/>
  <c r="E262" i="5"/>
  <c r="F258" i="5"/>
  <c r="K262" i="5"/>
  <c r="C260" i="5"/>
  <c r="J263" i="5"/>
  <c r="B258" i="5"/>
  <c r="K259" i="5"/>
  <c r="I261" i="5"/>
  <c r="F263" i="5"/>
  <c r="G257" i="5"/>
  <c r="J257" i="5"/>
  <c r="G259" i="5"/>
  <c r="E261" i="5"/>
  <c r="B263" i="5"/>
  <c r="K264" i="5"/>
  <c r="D258" i="5"/>
  <c r="H259" i="5"/>
  <c r="L260" i="5"/>
  <c r="D262" i="5"/>
  <c r="H263" i="5"/>
  <c r="K256" i="5"/>
  <c r="G256" i="5"/>
  <c r="N255" i="5"/>
  <c r="L254" i="5"/>
  <c r="G254" i="5"/>
  <c r="J256" i="5"/>
  <c r="F256" i="5"/>
  <c r="M255" i="5"/>
  <c r="K254" i="5"/>
  <c r="F254" i="5"/>
  <c r="M256" i="5"/>
  <c r="I256" i="5"/>
  <c r="E256" i="5"/>
  <c r="N254" i="5"/>
  <c r="J254" i="5"/>
  <c r="E254" i="5"/>
  <c r="M254" i="5"/>
  <c r="A263" i="5"/>
  <c r="A259" i="5"/>
  <c r="D256" i="5"/>
  <c r="L256" i="5"/>
  <c r="I254" i="5"/>
  <c r="C256" i="5"/>
  <c r="A262" i="5"/>
  <c r="A258" i="5"/>
  <c r="A260" i="5"/>
  <c r="H256" i="5"/>
  <c r="D254" i="5"/>
  <c r="B256" i="5"/>
  <c r="A261" i="5"/>
  <c r="A257" i="5"/>
  <c r="A264" i="5"/>
  <c r="I263" i="5"/>
  <c r="B260" i="5"/>
  <c r="F261" i="5"/>
  <c r="C263" i="5"/>
  <c r="I259" i="5"/>
  <c r="M264" i="5"/>
  <c r="K261" i="5"/>
  <c r="E258" i="5"/>
  <c r="K257" i="5"/>
  <c r="A222" i="9"/>
  <c r="I220" i="9"/>
  <c r="E220" i="9"/>
  <c r="A220" i="9"/>
  <c r="I219" i="9"/>
  <c r="E219" i="9"/>
  <c r="A219" i="9"/>
  <c r="I218" i="9"/>
  <c r="E218" i="9"/>
  <c r="A218" i="9"/>
  <c r="I217" i="9"/>
  <c r="E217" i="9"/>
  <c r="A217" i="9"/>
  <c r="I216" i="9"/>
  <c r="E216" i="9"/>
  <c r="A216" i="9"/>
  <c r="I215" i="9"/>
  <c r="E215" i="9"/>
  <c r="A215" i="9"/>
  <c r="I214" i="9"/>
  <c r="E214" i="9"/>
  <c r="A214" i="9"/>
  <c r="I213" i="9"/>
  <c r="E213" i="9"/>
  <c r="A213" i="9"/>
  <c r="L220" i="9"/>
  <c r="H220" i="9"/>
  <c r="D220" i="9"/>
  <c r="L219" i="9"/>
  <c r="H219" i="9"/>
  <c r="D219" i="9"/>
  <c r="L218" i="9"/>
  <c r="H218" i="9"/>
  <c r="D218" i="9"/>
  <c r="L217" i="9"/>
  <c r="H217" i="9"/>
  <c r="D217" i="9"/>
  <c r="L216" i="9"/>
  <c r="H216" i="9"/>
  <c r="D216" i="9"/>
  <c r="L215" i="9"/>
  <c r="H215" i="9"/>
  <c r="D215" i="9"/>
  <c r="L214" i="9"/>
  <c r="H214" i="9"/>
  <c r="D214" i="9"/>
  <c r="L213" i="9"/>
  <c r="H213" i="9"/>
  <c r="D213" i="9"/>
  <c r="B212" i="9"/>
  <c r="J220" i="9"/>
  <c r="B220" i="9"/>
  <c r="F219" i="9"/>
  <c r="J218" i="9"/>
  <c r="B218" i="9"/>
  <c r="F217" i="9"/>
  <c r="J216" i="9"/>
  <c r="B216" i="9"/>
  <c r="F215" i="9"/>
  <c r="J214" i="9"/>
  <c r="B214" i="9"/>
  <c r="F213" i="9"/>
  <c r="G220" i="9"/>
  <c r="K219" i="9"/>
  <c r="C219" i="9"/>
  <c r="G218" i="9"/>
  <c r="K217" i="9"/>
  <c r="C217" i="9"/>
  <c r="G216" i="9"/>
  <c r="K215" i="9"/>
  <c r="C215" i="9"/>
  <c r="G214" i="9"/>
  <c r="K213" i="9"/>
  <c r="C213" i="9"/>
  <c r="F220" i="9"/>
  <c r="J219" i="9"/>
  <c r="B219" i="9"/>
  <c r="F218" i="9"/>
  <c r="J217" i="9"/>
  <c r="B217" i="9"/>
  <c r="F216" i="9"/>
  <c r="J215" i="9"/>
  <c r="B215" i="9"/>
  <c r="F214" i="9"/>
  <c r="J213" i="9"/>
  <c r="B213" i="9"/>
  <c r="G219" i="9"/>
  <c r="K216" i="9"/>
  <c r="C214" i="9"/>
  <c r="K218" i="9"/>
  <c r="C216" i="9"/>
  <c r="G213" i="9"/>
  <c r="K220" i="9"/>
  <c r="C218" i="9"/>
  <c r="G215" i="9"/>
  <c r="C220" i="9"/>
  <c r="G217" i="9"/>
  <c r="K214" i="9"/>
  <c r="M268" i="5" l="1"/>
  <c r="I268" i="5"/>
  <c r="E268" i="5"/>
  <c r="N266" i="5"/>
  <c r="J266" i="5"/>
  <c r="E266" i="5"/>
  <c r="L268" i="5"/>
  <c r="H268" i="5"/>
  <c r="D268" i="5"/>
  <c r="M266" i="5"/>
  <c r="I266" i="5"/>
  <c r="D266" i="5"/>
  <c r="K268" i="5"/>
  <c r="G268" i="5"/>
  <c r="N267" i="5"/>
  <c r="L266" i="5"/>
  <c r="G266" i="5"/>
  <c r="J268" i="5"/>
  <c r="F266" i="5"/>
  <c r="B268" i="5"/>
  <c r="A274" i="5"/>
  <c r="A270" i="5"/>
  <c r="A275" i="5"/>
  <c r="F268" i="5"/>
  <c r="A273" i="5"/>
  <c r="A269" i="5"/>
  <c r="A271" i="5"/>
  <c r="M267" i="5"/>
  <c r="A276" i="5"/>
  <c r="A272" i="5"/>
  <c r="K266" i="5"/>
  <c r="C268" i="5"/>
  <c r="L276" i="5"/>
  <c r="B275" i="5"/>
  <c r="E273" i="5"/>
  <c r="H271" i="5"/>
  <c r="J269" i="5"/>
  <c r="H275" i="5"/>
  <c r="M271" i="5"/>
  <c r="F276" i="5"/>
  <c r="I274" i="5"/>
  <c r="L272" i="5"/>
  <c r="B271" i="5"/>
  <c r="E269" i="5"/>
  <c r="J273" i="5"/>
  <c r="M275" i="5"/>
  <c r="D274" i="5"/>
  <c r="F272" i="5"/>
  <c r="I270" i="5"/>
  <c r="I276" i="5"/>
  <c r="D270" i="5"/>
  <c r="I271" i="5"/>
  <c r="I275" i="5"/>
  <c r="F270" i="5"/>
  <c r="D272" i="5"/>
  <c r="M273" i="5"/>
  <c r="J275" i="5"/>
  <c r="G276" i="5"/>
  <c r="C275" i="5"/>
  <c r="K273" i="5"/>
  <c r="G272" i="5"/>
  <c r="C271" i="5"/>
  <c r="K269" i="5"/>
  <c r="E270" i="5"/>
  <c r="L273" i="5"/>
  <c r="M276" i="5"/>
  <c r="H270" i="5"/>
  <c r="E272" i="5"/>
  <c r="B274" i="5"/>
  <c r="L275" i="5"/>
  <c r="B269" i="5"/>
  <c r="L270" i="5"/>
  <c r="I272" i="5"/>
  <c r="F274" i="5"/>
  <c r="D276" i="5"/>
  <c r="C276" i="5"/>
  <c r="K274" i="5"/>
  <c r="G273" i="5"/>
  <c r="C272" i="5"/>
  <c r="K270" i="5"/>
  <c r="G269" i="5"/>
  <c r="D271" i="5"/>
  <c r="E274" i="5"/>
  <c r="H274" i="5"/>
  <c r="J270" i="5"/>
  <c r="M269" i="5"/>
  <c r="H273" i="5"/>
  <c r="E275" i="5"/>
  <c r="K276" i="5"/>
  <c r="K272" i="5"/>
  <c r="C270" i="5"/>
  <c r="B276" i="5"/>
  <c r="F275" i="5"/>
  <c r="H272" i="5"/>
  <c r="H276" i="5"/>
  <c r="D269" i="5"/>
  <c r="M270" i="5"/>
  <c r="J272" i="5"/>
  <c r="E276" i="5"/>
  <c r="J274" i="5"/>
  <c r="G275" i="5"/>
  <c r="G271" i="5"/>
  <c r="M272" i="5"/>
  <c r="L271" i="5"/>
  <c r="F269" i="5"/>
  <c r="F273" i="5"/>
  <c r="H269" i="5"/>
  <c r="E271" i="5"/>
  <c r="B273" i="5"/>
  <c r="L274" i="5"/>
  <c r="C266" i="5"/>
  <c r="K275" i="5"/>
  <c r="G274" i="5"/>
  <c r="C273" i="5"/>
  <c r="K271" i="5"/>
  <c r="G270" i="5"/>
  <c r="C269" i="5"/>
  <c r="B272" i="5"/>
  <c r="D275" i="5"/>
  <c r="I269" i="5"/>
  <c r="F271" i="5"/>
  <c r="D273" i="5"/>
  <c r="M274" i="5"/>
  <c r="J276" i="5"/>
  <c r="J271" i="5"/>
  <c r="C274" i="5"/>
  <c r="L269" i="5"/>
  <c r="B270" i="5"/>
  <c r="I273" i="5"/>
  <c r="K230" i="9"/>
  <c r="G230" i="9"/>
  <c r="C230" i="9"/>
  <c r="K229" i="9"/>
  <c r="G229" i="9"/>
  <c r="C229" i="9"/>
  <c r="K228" i="9"/>
  <c r="G228" i="9"/>
  <c r="C228" i="9"/>
  <c r="K227" i="9"/>
  <c r="G227" i="9"/>
  <c r="C227" i="9"/>
  <c r="K226" i="9"/>
  <c r="G226" i="9"/>
  <c r="C226" i="9"/>
  <c r="K225" i="9"/>
  <c r="G225" i="9"/>
  <c r="C225" i="9"/>
  <c r="K224" i="9"/>
  <c r="G224" i="9"/>
  <c r="C224" i="9"/>
  <c r="K223" i="9"/>
  <c r="G223" i="9"/>
  <c r="C223" i="9"/>
  <c r="J230" i="9"/>
  <c r="F230" i="9"/>
  <c r="B230" i="9"/>
  <c r="J229" i="9"/>
  <c r="F229" i="9"/>
  <c r="B229" i="9"/>
  <c r="J228" i="9"/>
  <c r="F228" i="9"/>
  <c r="B228" i="9"/>
  <c r="J227" i="9"/>
  <c r="F227" i="9"/>
  <c r="B227" i="9"/>
  <c r="J226" i="9"/>
  <c r="F226" i="9"/>
  <c r="B226" i="9"/>
  <c r="J225" i="9"/>
  <c r="F225" i="9"/>
  <c r="B225" i="9"/>
  <c r="J224" i="9"/>
  <c r="F224" i="9"/>
  <c r="B224" i="9"/>
  <c r="J223" i="9"/>
  <c r="F223" i="9"/>
  <c r="B223" i="9"/>
  <c r="H230" i="9"/>
  <c r="L229" i="9"/>
  <c r="D229" i="9"/>
  <c r="H228" i="9"/>
  <c r="L227" i="9"/>
  <c r="D227" i="9"/>
  <c r="H226" i="9"/>
  <c r="L225" i="9"/>
  <c r="D225" i="9"/>
  <c r="H224" i="9"/>
  <c r="L223" i="9"/>
  <c r="D223" i="9"/>
  <c r="A232" i="9"/>
  <c r="E230" i="9"/>
  <c r="I229" i="9"/>
  <c r="A229" i="9"/>
  <c r="E228" i="9"/>
  <c r="I227" i="9"/>
  <c r="A227" i="9"/>
  <c r="E226" i="9"/>
  <c r="I225" i="9"/>
  <c r="A225" i="9"/>
  <c r="E224" i="9"/>
  <c r="I223" i="9"/>
  <c r="A223" i="9"/>
  <c r="L230" i="9"/>
  <c r="D230" i="9"/>
  <c r="H229" i="9"/>
  <c r="L228" i="9"/>
  <c r="D228" i="9"/>
  <c r="H227" i="9"/>
  <c r="L226" i="9"/>
  <c r="D226" i="9"/>
  <c r="H225" i="9"/>
  <c r="L224" i="9"/>
  <c r="D224" i="9"/>
  <c r="H223" i="9"/>
  <c r="B222" i="9"/>
  <c r="E229" i="9"/>
  <c r="I226" i="9"/>
  <c r="A224" i="9"/>
  <c r="I228" i="9"/>
  <c r="A226" i="9"/>
  <c r="E223" i="9"/>
  <c r="I230" i="9"/>
  <c r="A228" i="9"/>
  <c r="E225" i="9"/>
  <c r="I224" i="9"/>
  <c r="A230" i="9"/>
  <c r="E227" i="9"/>
  <c r="K280" i="5" l="1"/>
  <c r="G280" i="5"/>
  <c r="N279" i="5"/>
  <c r="L278" i="5"/>
  <c r="G278" i="5"/>
  <c r="J280" i="5"/>
  <c r="F280" i="5"/>
  <c r="M279" i="5"/>
  <c r="K278" i="5"/>
  <c r="F278" i="5"/>
  <c r="M280" i="5"/>
  <c r="I280" i="5"/>
  <c r="E280" i="5"/>
  <c r="N278" i="5"/>
  <c r="J278" i="5"/>
  <c r="E278" i="5"/>
  <c r="D280" i="5"/>
  <c r="A285" i="5"/>
  <c r="A281" i="5"/>
  <c r="D278" i="5"/>
  <c r="A286" i="5"/>
  <c r="M278" i="5"/>
  <c r="C280" i="5"/>
  <c r="A288" i="5"/>
  <c r="A284" i="5"/>
  <c r="L280" i="5"/>
  <c r="I278" i="5"/>
  <c r="B280" i="5"/>
  <c r="A287" i="5"/>
  <c r="A283" i="5"/>
  <c r="H280" i="5"/>
  <c r="A282" i="5"/>
  <c r="G288" i="5"/>
  <c r="I287" i="5"/>
  <c r="J286" i="5"/>
  <c r="K285" i="5"/>
  <c r="M284" i="5"/>
  <c r="B284" i="5"/>
  <c r="C283" i="5"/>
  <c r="E282" i="5"/>
  <c r="F281" i="5"/>
  <c r="I288" i="5"/>
  <c r="K286" i="5"/>
  <c r="C284" i="5"/>
  <c r="F282" i="5"/>
  <c r="C288" i="5"/>
  <c r="E287" i="5"/>
  <c r="F286" i="5"/>
  <c r="G285" i="5"/>
  <c r="I284" i="5"/>
  <c r="J283" i="5"/>
  <c r="K282" i="5"/>
  <c r="M281" i="5"/>
  <c r="B281" i="5"/>
  <c r="J287" i="5"/>
  <c r="B285" i="5"/>
  <c r="E283" i="5"/>
  <c r="M288" i="5"/>
  <c r="B288" i="5"/>
  <c r="C287" i="5"/>
  <c r="E286" i="5"/>
  <c r="F285" i="5"/>
  <c r="G284" i="5"/>
  <c r="I283" i="5"/>
  <c r="J282" i="5"/>
  <c r="K281" i="5"/>
  <c r="M285" i="5"/>
  <c r="G281" i="5"/>
  <c r="H288" i="5"/>
  <c r="D287" i="5"/>
  <c r="L285" i="5"/>
  <c r="H284" i="5"/>
  <c r="D283" i="5"/>
  <c r="L281" i="5"/>
  <c r="I281" i="5"/>
  <c r="F283" i="5"/>
  <c r="C285" i="5"/>
  <c r="M286" i="5"/>
  <c r="J288" i="5"/>
  <c r="J281" i="5"/>
  <c r="G283" i="5"/>
  <c r="E285" i="5"/>
  <c r="B287" i="5"/>
  <c r="K288" i="5"/>
  <c r="D288" i="5"/>
  <c r="L286" i="5"/>
  <c r="H285" i="5"/>
  <c r="D284" i="5"/>
  <c r="L282" i="5"/>
  <c r="H281" i="5"/>
  <c r="B282" i="5"/>
  <c r="K283" i="5"/>
  <c r="I285" i="5"/>
  <c r="F287" i="5"/>
  <c r="M283" i="5"/>
  <c r="L288" i="5"/>
  <c r="D286" i="5"/>
  <c r="L284" i="5"/>
  <c r="D282" i="5"/>
  <c r="C281" i="5"/>
  <c r="J284" i="5"/>
  <c r="G286" i="5"/>
  <c r="I286" i="5"/>
  <c r="C282" i="5"/>
  <c r="J285" i="5"/>
  <c r="G287" i="5"/>
  <c r="E281" i="5"/>
  <c r="K284" i="5"/>
  <c r="C278" i="5"/>
  <c r="L287" i="5"/>
  <c r="H286" i="5"/>
  <c r="D285" i="5"/>
  <c r="L283" i="5"/>
  <c r="H282" i="5"/>
  <c r="D281" i="5"/>
  <c r="G282" i="5"/>
  <c r="E284" i="5"/>
  <c r="B286" i="5"/>
  <c r="K287" i="5"/>
  <c r="I282" i="5"/>
  <c r="F284" i="5"/>
  <c r="C286" i="5"/>
  <c r="M287" i="5"/>
  <c r="H287" i="5"/>
  <c r="H283" i="5"/>
  <c r="M282" i="5"/>
  <c r="E288" i="5"/>
  <c r="B283" i="5"/>
  <c r="F288" i="5"/>
  <c r="A242" i="9"/>
  <c r="I240" i="9"/>
  <c r="E240" i="9"/>
  <c r="A240" i="9"/>
  <c r="I239" i="9"/>
  <c r="E239" i="9"/>
  <c r="A239" i="9"/>
  <c r="I238" i="9"/>
  <c r="E238" i="9"/>
  <c r="A238" i="9"/>
  <c r="I237" i="9"/>
  <c r="E237" i="9"/>
  <c r="A237" i="9"/>
  <c r="I236" i="9"/>
  <c r="E236" i="9"/>
  <c r="A236" i="9"/>
  <c r="I235" i="9"/>
  <c r="E235" i="9"/>
  <c r="A235" i="9"/>
  <c r="I234" i="9"/>
  <c r="E234" i="9"/>
  <c r="A234" i="9"/>
  <c r="I233" i="9"/>
  <c r="E233" i="9"/>
  <c r="A233" i="9"/>
  <c r="L240" i="9"/>
  <c r="H240" i="9"/>
  <c r="D240" i="9"/>
  <c r="L239" i="9"/>
  <c r="H239" i="9"/>
  <c r="D239" i="9"/>
  <c r="L238" i="9"/>
  <c r="H238" i="9"/>
  <c r="D238" i="9"/>
  <c r="L237" i="9"/>
  <c r="H237" i="9"/>
  <c r="D237" i="9"/>
  <c r="L236" i="9"/>
  <c r="H236" i="9"/>
  <c r="D236" i="9"/>
  <c r="L235" i="9"/>
  <c r="H235" i="9"/>
  <c r="D235" i="9"/>
  <c r="L234" i="9"/>
  <c r="H234" i="9"/>
  <c r="D234" i="9"/>
  <c r="L233" i="9"/>
  <c r="H233" i="9"/>
  <c r="D233" i="9"/>
  <c r="B232" i="9"/>
  <c r="F240" i="9"/>
  <c r="J239" i="9"/>
  <c r="B239" i="9"/>
  <c r="F238" i="9"/>
  <c r="J237" i="9"/>
  <c r="B237" i="9"/>
  <c r="F236" i="9"/>
  <c r="J235" i="9"/>
  <c r="B235" i="9"/>
  <c r="F234" i="9"/>
  <c r="J233" i="9"/>
  <c r="B233" i="9"/>
  <c r="K240" i="9"/>
  <c r="C240" i="9"/>
  <c r="G239" i="9"/>
  <c r="K238" i="9"/>
  <c r="C238" i="9"/>
  <c r="G237" i="9"/>
  <c r="K236" i="9"/>
  <c r="C236" i="9"/>
  <c r="G235" i="9"/>
  <c r="K234" i="9"/>
  <c r="C234" i="9"/>
  <c r="G233" i="9"/>
  <c r="J240" i="9"/>
  <c r="B240" i="9"/>
  <c r="F239" i="9"/>
  <c r="J238" i="9"/>
  <c r="B238" i="9"/>
  <c r="F237" i="9"/>
  <c r="J236" i="9"/>
  <c r="B236" i="9"/>
  <c r="F235" i="9"/>
  <c r="J234" i="9"/>
  <c r="B234" i="9"/>
  <c r="F233" i="9"/>
  <c r="C239" i="9"/>
  <c r="G236" i="9"/>
  <c r="K233" i="9"/>
  <c r="G238" i="9"/>
  <c r="K235" i="9"/>
  <c r="C233" i="9"/>
  <c r="G240" i="9"/>
  <c r="K237" i="9"/>
  <c r="C235" i="9"/>
  <c r="K239" i="9"/>
  <c r="C237" i="9"/>
  <c r="G234" i="9"/>
  <c r="M292" i="5" l="1"/>
  <c r="I292" i="5"/>
  <c r="E292" i="5"/>
  <c r="N290" i="5"/>
  <c r="J290" i="5"/>
  <c r="E290" i="5"/>
  <c r="L292" i="5"/>
  <c r="H292" i="5"/>
  <c r="D292" i="5"/>
  <c r="M290" i="5"/>
  <c r="I290" i="5"/>
  <c r="D290" i="5"/>
  <c r="K292" i="5"/>
  <c r="G292" i="5"/>
  <c r="N291" i="5"/>
  <c r="L290" i="5"/>
  <c r="G290" i="5"/>
  <c r="K290" i="5"/>
  <c r="B292" i="5"/>
  <c r="A300" i="5"/>
  <c r="A296" i="5"/>
  <c r="M291" i="5"/>
  <c r="J292" i="5"/>
  <c r="F290" i="5"/>
  <c r="A299" i="5"/>
  <c r="A295" i="5"/>
  <c r="C292" i="5"/>
  <c r="A293" i="5"/>
  <c r="F292" i="5"/>
  <c r="A298" i="5"/>
  <c r="A294" i="5"/>
  <c r="A297" i="5"/>
  <c r="K300" i="5"/>
  <c r="F300" i="5"/>
  <c r="L299" i="5"/>
  <c r="G299" i="5"/>
  <c r="B299" i="5"/>
  <c r="H298" i="5"/>
  <c r="C298" i="5"/>
  <c r="J297" i="5"/>
  <c r="D297" i="5"/>
  <c r="K296" i="5"/>
  <c r="F296" i="5"/>
  <c r="L295" i="5"/>
  <c r="G295" i="5"/>
  <c r="B295" i="5"/>
  <c r="H294" i="5"/>
  <c r="C294" i="5"/>
  <c r="J293" i="5"/>
  <c r="D293" i="5"/>
  <c r="G300" i="5"/>
  <c r="H299" i="5"/>
  <c r="D298" i="5"/>
  <c r="L296" i="5"/>
  <c r="B296" i="5"/>
  <c r="D294" i="5"/>
  <c r="J300" i="5"/>
  <c r="D300" i="5"/>
  <c r="K299" i="5"/>
  <c r="F299" i="5"/>
  <c r="L298" i="5"/>
  <c r="G298" i="5"/>
  <c r="B298" i="5"/>
  <c r="H297" i="5"/>
  <c r="C297" i="5"/>
  <c r="J296" i="5"/>
  <c r="D296" i="5"/>
  <c r="K295" i="5"/>
  <c r="F295" i="5"/>
  <c r="L294" i="5"/>
  <c r="G294" i="5"/>
  <c r="B294" i="5"/>
  <c r="H293" i="5"/>
  <c r="C293" i="5"/>
  <c r="L300" i="5"/>
  <c r="B300" i="5"/>
  <c r="J298" i="5"/>
  <c r="F297" i="5"/>
  <c r="H295" i="5"/>
  <c r="C295" i="5"/>
  <c r="K293" i="5"/>
  <c r="C290" i="5"/>
  <c r="H300" i="5"/>
  <c r="C300" i="5"/>
  <c r="J299" i="5"/>
  <c r="D299" i="5"/>
  <c r="K298" i="5"/>
  <c r="F298" i="5"/>
  <c r="L297" i="5"/>
  <c r="G297" i="5"/>
  <c r="B297" i="5"/>
  <c r="H296" i="5"/>
  <c r="C296" i="5"/>
  <c r="J295" i="5"/>
  <c r="D295" i="5"/>
  <c r="K294" i="5"/>
  <c r="F294" i="5"/>
  <c r="L293" i="5"/>
  <c r="G293" i="5"/>
  <c r="B293" i="5"/>
  <c r="C299" i="5"/>
  <c r="K297" i="5"/>
  <c r="G296" i="5"/>
  <c r="J294" i="5"/>
  <c r="F293" i="5"/>
  <c r="M293" i="5"/>
  <c r="E295" i="5"/>
  <c r="I296" i="5"/>
  <c r="M297" i="5"/>
  <c r="E299" i="5"/>
  <c r="I300" i="5"/>
  <c r="E294" i="5"/>
  <c r="M296" i="5"/>
  <c r="I299" i="5"/>
  <c r="E300" i="5"/>
  <c r="I295" i="5"/>
  <c r="E298" i="5"/>
  <c r="M300" i="5"/>
  <c r="I293" i="5"/>
  <c r="M294" i="5"/>
  <c r="E296" i="5"/>
  <c r="I297" i="5"/>
  <c r="M298" i="5"/>
  <c r="E293" i="5"/>
  <c r="I294" i="5"/>
  <c r="M295" i="5"/>
  <c r="E297" i="5"/>
  <c r="I298" i="5"/>
  <c r="M299" i="5"/>
  <c r="K250" i="9"/>
  <c r="G250" i="9"/>
  <c r="C250" i="9"/>
  <c r="K249" i="9"/>
  <c r="G249" i="9"/>
  <c r="C249" i="9"/>
  <c r="K248" i="9"/>
  <c r="G248" i="9"/>
  <c r="C248" i="9"/>
  <c r="K247" i="9"/>
  <c r="G247" i="9"/>
  <c r="C247" i="9"/>
  <c r="K246" i="9"/>
  <c r="G246" i="9"/>
  <c r="C246" i="9"/>
  <c r="K245" i="9"/>
  <c r="G245" i="9"/>
  <c r="C245" i="9"/>
  <c r="K244" i="9"/>
  <c r="G244" i="9"/>
  <c r="C244" i="9"/>
  <c r="K243" i="9"/>
  <c r="G243" i="9"/>
  <c r="C243" i="9"/>
  <c r="J250" i="9"/>
  <c r="F250" i="9"/>
  <c r="B250" i="9"/>
  <c r="J249" i="9"/>
  <c r="F249" i="9"/>
  <c r="B249" i="9"/>
  <c r="J248" i="9"/>
  <c r="F248" i="9"/>
  <c r="B248" i="9"/>
  <c r="J247" i="9"/>
  <c r="F247" i="9"/>
  <c r="B247" i="9"/>
  <c r="J246" i="9"/>
  <c r="F246" i="9"/>
  <c r="B246" i="9"/>
  <c r="J245" i="9"/>
  <c r="F245" i="9"/>
  <c r="B245" i="9"/>
  <c r="J244" i="9"/>
  <c r="F244" i="9"/>
  <c r="B244" i="9"/>
  <c r="J243" i="9"/>
  <c r="F243" i="9"/>
  <c r="B243" i="9"/>
  <c r="A252" i="9"/>
  <c r="I250" i="9"/>
  <c r="E250" i="9"/>
  <c r="A250" i="9"/>
  <c r="I249" i="9"/>
  <c r="E249" i="9"/>
  <c r="A249" i="9"/>
  <c r="I248" i="9"/>
  <c r="E248" i="9"/>
  <c r="A248" i="9"/>
  <c r="I247" i="9"/>
  <c r="E247" i="9"/>
  <c r="A247" i="9"/>
  <c r="I246" i="9"/>
  <c r="E246" i="9"/>
  <c r="A246" i="9"/>
  <c r="I245" i="9"/>
  <c r="E245" i="9"/>
  <c r="A245" i="9"/>
  <c r="I244" i="9"/>
  <c r="E244" i="9"/>
  <c r="L250" i="9"/>
  <c r="H249" i="9"/>
  <c r="D248" i="9"/>
  <c r="L246" i="9"/>
  <c r="H245" i="9"/>
  <c r="D244" i="9"/>
  <c r="H243" i="9"/>
  <c r="B242" i="9"/>
  <c r="H250" i="9"/>
  <c r="D249" i="9"/>
  <c r="L247" i="9"/>
  <c r="H246" i="9"/>
  <c r="D245" i="9"/>
  <c r="A244" i="9"/>
  <c r="E243" i="9"/>
  <c r="D250" i="9"/>
  <c r="L248" i="9"/>
  <c r="H247" i="9"/>
  <c r="D246" i="9"/>
  <c r="L244" i="9"/>
  <c r="L243" i="9"/>
  <c r="D243" i="9"/>
  <c r="H248" i="9"/>
  <c r="I243" i="9"/>
  <c r="D247" i="9"/>
  <c r="A243" i="9"/>
  <c r="L245" i="9"/>
  <c r="L249" i="9"/>
  <c r="H244" i="9"/>
  <c r="K304" i="5" l="1"/>
  <c r="G304" i="5"/>
  <c r="N303" i="5"/>
  <c r="L302" i="5"/>
  <c r="G302" i="5"/>
  <c r="J304" i="5"/>
  <c r="F304" i="5"/>
  <c r="M303" i="5"/>
  <c r="K302" i="5"/>
  <c r="F302" i="5"/>
  <c r="M304" i="5"/>
  <c r="I304" i="5"/>
  <c r="E304" i="5"/>
  <c r="N302" i="5"/>
  <c r="J302" i="5"/>
  <c r="E302" i="5"/>
  <c r="H304" i="5"/>
  <c r="D302" i="5"/>
  <c r="A311" i="5"/>
  <c r="A307" i="5"/>
  <c r="L304" i="5"/>
  <c r="D304" i="5"/>
  <c r="C304" i="5"/>
  <c r="A310" i="5"/>
  <c r="A306" i="5"/>
  <c r="A308" i="5"/>
  <c r="M302" i="5"/>
  <c r="B304" i="5"/>
  <c r="A309" i="5"/>
  <c r="A305" i="5"/>
  <c r="I302" i="5"/>
  <c r="A312" i="5"/>
  <c r="C311" i="5"/>
  <c r="M308" i="5"/>
  <c r="E306" i="5"/>
  <c r="F309" i="5"/>
  <c r="M312" i="5"/>
  <c r="J310" i="5"/>
  <c r="B308" i="5"/>
  <c r="K305" i="5"/>
  <c r="I311" i="5"/>
  <c r="G312" i="5"/>
  <c r="K309" i="5"/>
  <c r="I307" i="5"/>
  <c r="F305" i="5"/>
  <c r="C307" i="5"/>
  <c r="H312" i="5"/>
  <c r="D311" i="5"/>
  <c r="L309" i="5"/>
  <c r="H308" i="5"/>
  <c r="D307" i="5"/>
  <c r="L305" i="5"/>
  <c r="F312" i="5"/>
  <c r="I310" i="5"/>
  <c r="K308" i="5"/>
  <c r="B307" i="5"/>
  <c r="E305" i="5"/>
  <c r="F311" i="5"/>
  <c r="I309" i="5"/>
  <c r="K307" i="5"/>
  <c r="B306" i="5"/>
  <c r="C312" i="5"/>
  <c r="F310" i="5"/>
  <c r="I308" i="5"/>
  <c r="K306" i="5"/>
  <c r="B305" i="5"/>
  <c r="B312" i="5"/>
  <c r="D312" i="5"/>
  <c r="L310" i="5"/>
  <c r="H309" i="5"/>
  <c r="D308" i="5"/>
  <c r="L306" i="5"/>
  <c r="H305" i="5"/>
  <c r="M311" i="5"/>
  <c r="C310" i="5"/>
  <c r="F308" i="5"/>
  <c r="I306" i="5"/>
  <c r="J312" i="5"/>
  <c r="M310" i="5"/>
  <c r="C309" i="5"/>
  <c r="F307" i="5"/>
  <c r="I305" i="5"/>
  <c r="J311" i="5"/>
  <c r="M309" i="5"/>
  <c r="C308" i="5"/>
  <c r="F306" i="5"/>
  <c r="J306" i="5"/>
  <c r="C302" i="5"/>
  <c r="L311" i="5"/>
  <c r="H310" i="5"/>
  <c r="D309" i="5"/>
  <c r="L307" i="5"/>
  <c r="H306" i="5"/>
  <c r="D305" i="5"/>
  <c r="G311" i="5"/>
  <c r="J309" i="5"/>
  <c r="M307" i="5"/>
  <c r="C306" i="5"/>
  <c r="E312" i="5"/>
  <c r="G310" i="5"/>
  <c r="J308" i="5"/>
  <c r="M306" i="5"/>
  <c r="C305" i="5"/>
  <c r="E311" i="5"/>
  <c r="G309" i="5"/>
  <c r="J307" i="5"/>
  <c r="M305" i="5"/>
  <c r="G308" i="5"/>
  <c r="L312" i="5"/>
  <c r="H311" i="5"/>
  <c r="D310" i="5"/>
  <c r="L308" i="5"/>
  <c r="H307" i="5"/>
  <c r="D306" i="5"/>
  <c r="K312" i="5"/>
  <c r="B311" i="5"/>
  <c r="E309" i="5"/>
  <c r="G307" i="5"/>
  <c r="J305" i="5"/>
  <c r="K311" i="5"/>
  <c r="B310" i="5"/>
  <c r="E308" i="5"/>
  <c r="G306" i="5"/>
  <c r="I312" i="5"/>
  <c r="K310" i="5"/>
  <c r="B309" i="5"/>
  <c r="E307" i="5"/>
  <c r="G305" i="5"/>
  <c r="E310" i="5"/>
  <c r="A262" i="9"/>
  <c r="I260" i="9"/>
  <c r="E260" i="9"/>
  <c r="A260" i="9"/>
  <c r="I259" i="9"/>
  <c r="E259" i="9"/>
  <c r="A259" i="9"/>
  <c r="I258" i="9"/>
  <c r="E258" i="9"/>
  <c r="A258" i="9"/>
  <c r="I257" i="9"/>
  <c r="E257" i="9"/>
  <c r="A257" i="9"/>
  <c r="I256" i="9"/>
  <c r="E256" i="9"/>
  <c r="A256" i="9"/>
  <c r="I255" i="9"/>
  <c r="E255" i="9"/>
  <c r="A255" i="9"/>
  <c r="I254" i="9"/>
  <c r="E254" i="9"/>
  <c r="A254" i="9"/>
  <c r="I253" i="9"/>
  <c r="E253" i="9"/>
  <c r="A253" i="9"/>
  <c r="L260" i="9"/>
  <c r="H260" i="9"/>
  <c r="D260" i="9"/>
  <c r="L259" i="9"/>
  <c r="H259" i="9"/>
  <c r="D259" i="9"/>
  <c r="L258" i="9"/>
  <c r="H258" i="9"/>
  <c r="D258" i="9"/>
  <c r="L257" i="9"/>
  <c r="H257" i="9"/>
  <c r="D257" i="9"/>
  <c r="L256" i="9"/>
  <c r="H256" i="9"/>
  <c r="D256" i="9"/>
  <c r="L255" i="9"/>
  <c r="H255" i="9"/>
  <c r="D255" i="9"/>
  <c r="L254" i="9"/>
  <c r="H254" i="9"/>
  <c r="D254" i="9"/>
  <c r="L253" i="9"/>
  <c r="H253" i="9"/>
  <c r="D253" i="9"/>
  <c r="B252" i="9"/>
  <c r="K260" i="9"/>
  <c r="G260" i="9"/>
  <c r="C260" i="9"/>
  <c r="K259" i="9"/>
  <c r="G259" i="9"/>
  <c r="C259" i="9"/>
  <c r="K258" i="9"/>
  <c r="G258" i="9"/>
  <c r="C258" i="9"/>
  <c r="K257" i="9"/>
  <c r="G257" i="9"/>
  <c r="C257" i="9"/>
  <c r="K256" i="9"/>
  <c r="G256" i="9"/>
  <c r="C256" i="9"/>
  <c r="K255" i="9"/>
  <c r="G255" i="9"/>
  <c r="C255" i="9"/>
  <c r="K254" i="9"/>
  <c r="G254" i="9"/>
  <c r="C254" i="9"/>
  <c r="K253" i="9"/>
  <c r="G253" i="9"/>
  <c r="C253" i="9"/>
  <c r="J260" i="9"/>
  <c r="F259" i="9"/>
  <c r="B258" i="9"/>
  <c r="J256" i="9"/>
  <c r="F255" i="9"/>
  <c r="B254" i="9"/>
  <c r="F260" i="9"/>
  <c r="B259" i="9"/>
  <c r="J257" i="9"/>
  <c r="F256" i="9"/>
  <c r="B255" i="9"/>
  <c r="J253" i="9"/>
  <c r="B260" i="9"/>
  <c r="J258" i="9"/>
  <c r="F257" i="9"/>
  <c r="B256" i="9"/>
  <c r="J254" i="9"/>
  <c r="F253" i="9"/>
  <c r="J255" i="9"/>
  <c r="J259" i="9"/>
  <c r="F254" i="9"/>
  <c r="F258" i="9"/>
  <c r="B253" i="9"/>
  <c r="B257" i="9"/>
  <c r="M316" i="5" l="1"/>
  <c r="I316" i="5"/>
  <c r="E316" i="5"/>
  <c r="N314" i="5"/>
  <c r="J314" i="5"/>
  <c r="E314" i="5"/>
  <c r="L316" i="5"/>
  <c r="H316" i="5"/>
  <c r="D316" i="5"/>
  <c r="M314" i="5"/>
  <c r="I314" i="5"/>
  <c r="D314" i="5"/>
  <c r="K316" i="5"/>
  <c r="G316" i="5"/>
  <c r="N315" i="5"/>
  <c r="L314" i="5"/>
  <c r="G314" i="5"/>
  <c r="M315" i="5"/>
  <c r="B316" i="5"/>
  <c r="A322" i="5"/>
  <c r="A318" i="5"/>
  <c r="C316" i="5"/>
  <c r="A319" i="5"/>
  <c r="K314" i="5"/>
  <c r="A321" i="5"/>
  <c r="A317" i="5"/>
  <c r="A323" i="5"/>
  <c r="J316" i="5"/>
  <c r="F314" i="5"/>
  <c r="A324" i="5"/>
  <c r="A320" i="5"/>
  <c r="F316" i="5"/>
  <c r="L324" i="5"/>
  <c r="M323" i="5"/>
  <c r="C323" i="5"/>
  <c r="D322" i="5"/>
  <c r="E321" i="5"/>
  <c r="G320" i="5"/>
  <c r="H319" i="5"/>
  <c r="I318" i="5"/>
  <c r="K317" i="5"/>
  <c r="C314" i="5"/>
  <c r="E324" i="5"/>
  <c r="H322" i="5"/>
  <c r="L319" i="5"/>
  <c r="D317" i="5"/>
  <c r="K324" i="5"/>
  <c r="L323" i="5"/>
  <c r="M322" i="5"/>
  <c r="C322" i="5"/>
  <c r="D321" i="5"/>
  <c r="E320" i="5"/>
  <c r="G319" i="5"/>
  <c r="H318" i="5"/>
  <c r="I317" i="5"/>
  <c r="G323" i="5"/>
  <c r="K320" i="5"/>
  <c r="M318" i="5"/>
  <c r="G324" i="5"/>
  <c r="H323" i="5"/>
  <c r="I322" i="5"/>
  <c r="K321" i="5"/>
  <c r="L320" i="5"/>
  <c r="M319" i="5"/>
  <c r="C319" i="5"/>
  <c r="D318" i="5"/>
  <c r="E317" i="5"/>
  <c r="I321" i="5"/>
  <c r="C318" i="5"/>
  <c r="J323" i="5"/>
  <c r="F322" i="5"/>
  <c r="B321" i="5"/>
  <c r="J319" i="5"/>
  <c r="F318" i="5"/>
  <c r="B317" i="5"/>
  <c r="K318" i="5"/>
  <c r="H320" i="5"/>
  <c r="E322" i="5"/>
  <c r="C324" i="5"/>
  <c r="G318" i="5"/>
  <c r="D320" i="5"/>
  <c r="M321" i="5"/>
  <c r="K323" i="5"/>
  <c r="J324" i="5"/>
  <c r="F323" i="5"/>
  <c r="B322" i="5"/>
  <c r="J320" i="5"/>
  <c r="F319" i="5"/>
  <c r="B318" i="5"/>
  <c r="G317" i="5"/>
  <c r="D319" i="5"/>
  <c r="M320" i="5"/>
  <c r="K322" i="5"/>
  <c r="H324" i="5"/>
  <c r="C317" i="5"/>
  <c r="I320" i="5"/>
  <c r="D324" i="5"/>
  <c r="B324" i="5"/>
  <c r="F321" i="5"/>
  <c r="J318" i="5"/>
  <c r="E318" i="5"/>
  <c r="L321" i="5"/>
  <c r="K319" i="5"/>
  <c r="E323" i="5"/>
  <c r="L318" i="5"/>
  <c r="G322" i="5"/>
  <c r="M317" i="5"/>
  <c r="F324" i="5"/>
  <c r="B323" i="5"/>
  <c r="J321" i="5"/>
  <c r="F320" i="5"/>
  <c r="B319" i="5"/>
  <c r="J317" i="5"/>
  <c r="L317" i="5"/>
  <c r="I319" i="5"/>
  <c r="G321" i="5"/>
  <c r="D323" i="5"/>
  <c r="M324" i="5"/>
  <c r="H317" i="5"/>
  <c r="E319" i="5"/>
  <c r="C321" i="5"/>
  <c r="L322" i="5"/>
  <c r="I324" i="5"/>
  <c r="J322" i="5"/>
  <c r="B320" i="5"/>
  <c r="F317" i="5"/>
  <c r="C320" i="5"/>
  <c r="I323" i="5"/>
  <c r="H321" i="5"/>
  <c r="K270" i="9"/>
  <c r="G270" i="9"/>
  <c r="C270" i="9"/>
  <c r="K269" i="9"/>
  <c r="G269" i="9"/>
  <c r="C269" i="9"/>
  <c r="K268" i="9"/>
  <c r="G268" i="9"/>
  <c r="C268" i="9"/>
  <c r="K267" i="9"/>
  <c r="G267" i="9"/>
  <c r="C267" i="9"/>
  <c r="K266" i="9"/>
  <c r="G266" i="9"/>
  <c r="C266" i="9"/>
  <c r="K265" i="9"/>
  <c r="G265" i="9"/>
  <c r="C265" i="9"/>
  <c r="K264" i="9"/>
  <c r="G264" i="9"/>
  <c r="C264" i="9"/>
  <c r="K263" i="9"/>
  <c r="G263" i="9"/>
  <c r="C263" i="9"/>
  <c r="J270" i="9"/>
  <c r="F270" i="9"/>
  <c r="B270" i="9"/>
  <c r="J269" i="9"/>
  <c r="F269" i="9"/>
  <c r="B269" i="9"/>
  <c r="J268" i="9"/>
  <c r="F268" i="9"/>
  <c r="B268" i="9"/>
  <c r="J267" i="9"/>
  <c r="F267" i="9"/>
  <c r="B267" i="9"/>
  <c r="J266" i="9"/>
  <c r="F266" i="9"/>
  <c r="B266" i="9"/>
  <c r="J265" i="9"/>
  <c r="F265" i="9"/>
  <c r="B265" i="9"/>
  <c r="J264" i="9"/>
  <c r="F264" i="9"/>
  <c r="B264" i="9"/>
  <c r="J263" i="9"/>
  <c r="F263" i="9"/>
  <c r="B263" i="9"/>
  <c r="A272" i="9"/>
  <c r="I270" i="9"/>
  <c r="E270" i="9"/>
  <c r="A270" i="9"/>
  <c r="I269" i="9"/>
  <c r="E269" i="9"/>
  <c r="A269" i="9"/>
  <c r="I268" i="9"/>
  <c r="E268" i="9"/>
  <c r="A268" i="9"/>
  <c r="I267" i="9"/>
  <c r="E267" i="9"/>
  <c r="A267" i="9"/>
  <c r="I266" i="9"/>
  <c r="E266" i="9"/>
  <c r="A266" i="9"/>
  <c r="I265" i="9"/>
  <c r="E265" i="9"/>
  <c r="A265" i="9"/>
  <c r="I264" i="9"/>
  <c r="E264" i="9"/>
  <c r="A264" i="9"/>
  <c r="I263" i="9"/>
  <c r="E263" i="9"/>
  <c r="A263" i="9"/>
  <c r="H270" i="9"/>
  <c r="D269" i="9"/>
  <c r="L267" i="9"/>
  <c r="H266" i="9"/>
  <c r="D265" i="9"/>
  <c r="L263" i="9"/>
  <c r="D270" i="9"/>
  <c r="L268" i="9"/>
  <c r="H267" i="9"/>
  <c r="D266" i="9"/>
  <c r="L264" i="9"/>
  <c r="H263" i="9"/>
  <c r="L269" i="9"/>
  <c r="H268" i="9"/>
  <c r="D267" i="9"/>
  <c r="L265" i="9"/>
  <c r="H264" i="9"/>
  <c r="D263" i="9"/>
  <c r="D268" i="9"/>
  <c r="B262" i="9"/>
  <c r="L266" i="9"/>
  <c r="L270" i="9"/>
  <c r="H265" i="9"/>
  <c r="H269" i="9"/>
  <c r="D264" i="9"/>
  <c r="K328" i="5" l="1"/>
  <c r="G328" i="5"/>
  <c r="N327" i="5"/>
  <c r="L326" i="5"/>
  <c r="G326" i="5"/>
  <c r="J328" i="5"/>
  <c r="F328" i="5"/>
  <c r="M327" i="5"/>
  <c r="K326" i="5"/>
  <c r="F326" i="5"/>
  <c r="M328" i="5"/>
  <c r="I328" i="5"/>
  <c r="E328" i="5"/>
  <c r="N326" i="5"/>
  <c r="J326" i="5"/>
  <c r="E326" i="5"/>
  <c r="L328" i="5"/>
  <c r="I326" i="5"/>
  <c r="A333" i="5"/>
  <c r="A329" i="5"/>
  <c r="A334" i="5"/>
  <c r="H328" i="5"/>
  <c r="D326" i="5"/>
  <c r="C328" i="5"/>
  <c r="A336" i="5"/>
  <c r="A332" i="5"/>
  <c r="M326" i="5"/>
  <c r="D328" i="5"/>
  <c r="B328" i="5"/>
  <c r="A335" i="5"/>
  <c r="A331" i="5"/>
  <c r="A330" i="5"/>
  <c r="L336" i="5"/>
  <c r="C335" i="5"/>
  <c r="K336" i="5"/>
  <c r="B335" i="5"/>
  <c r="D333" i="5"/>
  <c r="K335" i="5"/>
  <c r="B334" i="5"/>
  <c r="C330" i="5"/>
  <c r="L331" i="5"/>
  <c r="K334" i="5"/>
  <c r="F331" i="5"/>
  <c r="C326" i="5"/>
  <c r="J330" i="5"/>
  <c r="G332" i="5"/>
  <c r="C329" i="5"/>
  <c r="J332" i="5"/>
  <c r="L329" i="5"/>
  <c r="J331" i="5"/>
  <c r="L333" i="5"/>
  <c r="E329" i="5"/>
  <c r="I330" i="5"/>
  <c r="M331" i="5"/>
  <c r="E333" i="5"/>
  <c r="I334" i="5"/>
  <c r="M335" i="5"/>
  <c r="H335" i="5"/>
  <c r="K333" i="5"/>
  <c r="G335" i="5"/>
  <c r="D336" i="5"/>
  <c r="G334" i="5"/>
  <c r="J329" i="5"/>
  <c r="G331" i="5"/>
  <c r="C336" i="5"/>
  <c r="D330" i="5"/>
  <c r="B332" i="5"/>
  <c r="D335" i="5"/>
  <c r="D331" i="5"/>
  <c r="E330" i="5"/>
  <c r="E334" i="5"/>
  <c r="G336" i="5"/>
  <c r="J334" i="5"/>
  <c r="F336" i="5"/>
  <c r="H334" i="5"/>
  <c r="F335" i="5"/>
  <c r="H333" i="5"/>
  <c r="H330" i="5"/>
  <c r="F332" i="5"/>
  <c r="H336" i="5"/>
  <c r="D332" i="5"/>
  <c r="F329" i="5"/>
  <c r="C331" i="5"/>
  <c r="L332" i="5"/>
  <c r="G330" i="5"/>
  <c r="F334" i="5"/>
  <c r="F330" i="5"/>
  <c r="C332" i="5"/>
  <c r="J335" i="5"/>
  <c r="I329" i="5"/>
  <c r="M330" i="5"/>
  <c r="E332" i="5"/>
  <c r="I333" i="5"/>
  <c r="M334" i="5"/>
  <c r="E336" i="5"/>
  <c r="F333" i="5"/>
  <c r="K331" i="5"/>
  <c r="B333" i="5"/>
  <c r="I331" i="5"/>
  <c r="I335" i="5"/>
  <c r="M336" i="5"/>
  <c r="B336" i="5"/>
  <c r="D334" i="5"/>
  <c r="L335" i="5"/>
  <c r="C334" i="5"/>
  <c r="J336" i="5"/>
  <c r="L334" i="5"/>
  <c r="D329" i="5"/>
  <c r="B331" i="5"/>
  <c r="K332" i="5"/>
  <c r="H329" i="5"/>
  <c r="C333" i="5"/>
  <c r="K329" i="5"/>
  <c r="H331" i="5"/>
  <c r="G333" i="5"/>
  <c r="L330" i="5"/>
  <c r="B329" i="5"/>
  <c r="K330" i="5"/>
  <c r="H332" i="5"/>
  <c r="M329" i="5"/>
  <c r="E331" i="5"/>
  <c r="I332" i="5"/>
  <c r="M333" i="5"/>
  <c r="E335" i="5"/>
  <c r="I336" i="5"/>
  <c r="J333" i="5"/>
  <c r="B330" i="5"/>
  <c r="G329" i="5"/>
  <c r="M332" i="5"/>
  <c r="K280" i="9"/>
  <c r="G280" i="9"/>
  <c r="C280" i="9"/>
  <c r="K279" i="9"/>
  <c r="G279" i="9"/>
  <c r="C279" i="9"/>
  <c r="K278" i="9"/>
  <c r="G278" i="9"/>
  <c r="A282" i="9"/>
  <c r="I280" i="9"/>
  <c r="E280" i="9"/>
  <c r="A280" i="9"/>
  <c r="I279" i="9"/>
  <c r="E279" i="9"/>
  <c r="A279" i="9"/>
  <c r="I278" i="9"/>
  <c r="L280" i="9"/>
  <c r="D280" i="9"/>
  <c r="H279" i="9"/>
  <c r="L278" i="9"/>
  <c r="E278" i="9"/>
  <c r="A278" i="9"/>
  <c r="I277" i="9"/>
  <c r="E277" i="9"/>
  <c r="A277" i="9"/>
  <c r="I276" i="9"/>
  <c r="E276" i="9"/>
  <c r="A276" i="9"/>
  <c r="I275" i="9"/>
  <c r="E275" i="9"/>
  <c r="A275" i="9"/>
  <c r="I274" i="9"/>
  <c r="E274" i="9"/>
  <c r="A274" i="9"/>
  <c r="I273" i="9"/>
  <c r="E273" i="9"/>
  <c r="A273" i="9"/>
  <c r="J280" i="9"/>
  <c r="B280" i="9"/>
  <c r="F279" i="9"/>
  <c r="J278" i="9"/>
  <c r="D278" i="9"/>
  <c r="L277" i="9"/>
  <c r="H277" i="9"/>
  <c r="D277" i="9"/>
  <c r="L276" i="9"/>
  <c r="H276" i="9"/>
  <c r="D276" i="9"/>
  <c r="L275" i="9"/>
  <c r="H275" i="9"/>
  <c r="D275" i="9"/>
  <c r="L274" i="9"/>
  <c r="H274" i="9"/>
  <c r="D274" i="9"/>
  <c r="L273" i="9"/>
  <c r="H273" i="9"/>
  <c r="D273" i="9"/>
  <c r="B272" i="9"/>
  <c r="H280" i="9"/>
  <c r="L279" i="9"/>
  <c r="D279" i="9"/>
  <c r="H278" i="9"/>
  <c r="C278" i="9"/>
  <c r="K277" i="9"/>
  <c r="G277" i="9"/>
  <c r="C277" i="9"/>
  <c r="K276" i="9"/>
  <c r="G276" i="9"/>
  <c r="C276" i="9"/>
  <c r="K275" i="9"/>
  <c r="G275" i="9"/>
  <c r="C275" i="9"/>
  <c r="K274" i="9"/>
  <c r="G274" i="9"/>
  <c r="C274" i="9"/>
  <c r="K273" i="9"/>
  <c r="G273" i="9"/>
  <c r="C273" i="9"/>
  <c r="J279" i="9"/>
  <c r="J277" i="9"/>
  <c r="F276" i="9"/>
  <c r="B275" i="9"/>
  <c r="J273" i="9"/>
  <c r="B279" i="9"/>
  <c r="F277" i="9"/>
  <c r="B276" i="9"/>
  <c r="J274" i="9"/>
  <c r="F273" i="9"/>
  <c r="F278" i="9"/>
  <c r="B277" i="9"/>
  <c r="J275" i="9"/>
  <c r="F274" i="9"/>
  <c r="B273" i="9"/>
  <c r="F275" i="9"/>
  <c r="F280" i="9"/>
  <c r="B274" i="9"/>
  <c r="B278" i="9"/>
  <c r="J276" i="9"/>
  <c r="J340" i="5" l="1"/>
  <c r="I340" i="5"/>
  <c r="E340" i="5"/>
  <c r="N338" i="5"/>
  <c r="J338" i="5"/>
  <c r="E338" i="5"/>
  <c r="M340" i="5"/>
  <c r="H340" i="5"/>
  <c r="D340" i="5"/>
  <c r="M338" i="5"/>
  <c r="I338" i="5"/>
  <c r="D338" i="5"/>
  <c r="L340" i="5"/>
  <c r="G340" i="5"/>
  <c r="N339" i="5"/>
  <c r="L338" i="5"/>
  <c r="G338" i="5"/>
  <c r="F340" i="5"/>
  <c r="B340" i="5"/>
  <c r="A348" i="5"/>
  <c r="A344" i="5"/>
  <c r="F338" i="5"/>
  <c r="A345" i="5"/>
  <c r="M339" i="5"/>
  <c r="A347" i="5"/>
  <c r="A343" i="5"/>
  <c r="A341" i="5"/>
  <c r="K338" i="5"/>
  <c r="A346" i="5"/>
  <c r="A342" i="5"/>
  <c r="K340" i="5"/>
  <c r="C340" i="5"/>
  <c r="C343" i="5"/>
  <c r="G346" i="5"/>
  <c r="C342" i="5"/>
  <c r="C346" i="5"/>
  <c r="D341" i="5"/>
  <c r="H342" i="5"/>
  <c r="L343" i="5"/>
  <c r="D345" i="5"/>
  <c r="H346" i="5"/>
  <c r="L347" i="5"/>
  <c r="E341" i="5"/>
  <c r="I342" i="5"/>
  <c r="M343" i="5"/>
  <c r="E345" i="5"/>
  <c r="I346" i="5"/>
  <c r="M347" i="5"/>
  <c r="K341" i="5"/>
  <c r="K344" i="5"/>
  <c r="D342" i="5"/>
  <c r="L344" i="5"/>
  <c r="H347" i="5"/>
  <c r="I343" i="5"/>
  <c r="E346" i="5"/>
  <c r="G342" i="5"/>
  <c r="K343" i="5"/>
  <c r="C347" i="5"/>
  <c r="G343" i="5"/>
  <c r="K346" i="5"/>
  <c r="H341" i="5"/>
  <c r="L342" i="5"/>
  <c r="D344" i="5"/>
  <c r="H345" i="5"/>
  <c r="L346" i="5"/>
  <c r="D348" i="5"/>
  <c r="I341" i="5"/>
  <c r="M342" i="5"/>
  <c r="E344" i="5"/>
  <c r="I345" i="5"/>
  <c r="M346" i="5"/>
  <c r="E348" i="5"/>
  <c r="K345" i="5"/>
  <c r="G348" i="5"/>
  <c r="D346" i="5"/>
  <c r="E342" i="5"/>
  <c r="M344" i="5"/>
  <c r="M348" i="5"/>
  <c r="C341" i="5"/>
  <c r="G344" i="5"/>
  <c r="K348" i="5"/>
  <c r="C344" i="5"/>
  <c r="G347" i="5"/>
  <c r="L341" i="5"/>
  <c r="D343" i="5"/>
  <c r="H344" i="5"/>
  <c r="L345" i="5"/>
  <c r="D347" i="5"/>
  <c r="H348" i="5"/>
  <c r="M341" i="5"/>
  <c r="E343" i="5"/>
  <c r="I344" i="5"/>
  <c r="M345" i="5"/>
  <c r="E347" i="5"/>
  <c r="I348" i="5"/>
  <c r="G341" i="5"/>
  <c r="H343" i="5"/>
  <c r="L348" i="5"/>
  <c r="I347" i="5"/>
  <c r="C348" i="5"/>
  <c r="C345" i="5"/>
  <c r="J345" i="5"/>
  <c r="B348" i="5"/>
  <c r="J342" i="5"/>
  <c r="B345" i="5"/>
  <c r="F347" i="5"/>
  <c r="C338" i="5"/>
  <c r="G345" i="5"/>
  <c r="F344" i="5"/>
  <c r="J346" i="5"/>
  <c r="F341" i="5"/>
  <c r="J343" i="5"/>
  <c r="B342" i="5"/>
  <c r="J348" i="5"/>
  <c r="K342" i="5"/>
  <c r="F348" i="5"/>
  <c r="B343" i="5"/>
  <c r="F345" i="5"/>
  <c r="J347" i="5"/>
  <c r="F342" i="5"/>
  <c r="F343" i="5"/>
  <c r="J344" i="5"/>
  <c r="K347" i="5"/>
  <c r="B347" i="5"/>
  <c r="J341" i="5"/>
  <c r="B344" i="5"/>
  <c r="F346" i="5"/>
  <c r="B341" i="5"/>
  <c r="B346" i="5"/>
  <c r="A292" i="9"/>
  <c r="I290" i="9"/>
  <c r="E290" i="9"/>
  <c r="A290" i="9"/>
  <c r="I289" i="9"/>
  <c r="E289" i="9"/>
  <c r="A289" i="9"/>
  <c r="I288" i="9"/>
  <c r="E288" i="9"/>
  <c r="A288" i="9"/>
  <c r="I287" i="9"/>
  <c r="E287" i="9"/>
  <c r="A287" i="9"/>
  <c r="I286" i="9"/>
  <c r="E286" i="9"/>
  <c r="A286" i="9"/>
  <c r="I285" i="9"/>
  <c r="E285" i="9"/>
  <c r="A285" i="9"/>
  <c r="I284" i="9"/>
  <c r="E284" i="9"/>
  <c r="A284" i="9"/>
  <c r="I283" i="9"/>
  <c r="E283" i="9"/>
  <c r="A283" i="9"/>
  <c r="K290" i="9"/>
  <c r="G290" i="9"/>
  <c r="C290" i="9"/>
  <c r="K289" i="9"/>
  <c r="G289" i="9"/>
  <c r="C289" i="9"/>
  <c r="K288" i="9"/>
  <c r="G288" i="9"/>
  <c r="C288" i="9"/>
  <c r="K287" i="9"/>
  <c r="G287" i="9"/>
  <c r="C287" i="9"/>
  <c r="K286" i="9"/>
  <c r="G286" i="9"/>
  <c r="C286" i="9"/>
  <c r="K285" i="9"/>
  <c r="G285" i="9"/>
  <c r="C285" i="9"/>
  <c r="K284" i="9"/>
  <c r="G284" i="9"/>
  <c r="C284" i="9"/>
  <c r="K283" i="9"/>
  <c r="G283" i="9"/>
  <c r="C283" i="9"/>
  <c r="J290" i="9"/>
  <c r="B290" i="9"/>
  <c r="F289" i="9"/>
  <c r="J288" i="9"/>
  <c r="B288" i="9"/>
  <c r="F287" i="9"/>
  <c r="J286" i="9"/>
  <c r="B286" i="9"/>
  <c r="F285" i="9"/>
  <c r="J284" i="9"/>
  <c r="B284" i="9"/>
  <c r="F283" i="9"/>
  <c r="H290" i="9"/>
  <c r="L289" i="9"/>
  <c r="D289" i="9"/>
  <c r="H288" i="9"/>
  <c r="L287" i="9"/>
  <c r="D287" i="9"/>
  <c r="H286" i="9"/>
  <c r="L285" i="9"/>
  <c r="D285" i="9"/>
  <c r="H284" i="9"/>
  <c r="L283" i="9"/>
  <c r="D283" i="9"/>
  <c r="F290" i="9"/>
  <c r="J289" i="9"/>
  <c r="B289" i="9"/>
  <c r="F288" i="9"/>
  <c r="J287" i="9"/>
  <c r="B287" i="9"/>
  <c r="F286" i="9"/>
  <c r="J285" i="9"/>
  <c r="B285" i="9"/>
  <c r="F284" i="9"/>
  <c r="J283" i="9"/>
  <c r="B283" i="9"/>
  <c r="H289" i="9"/>
  <c r="L286" i="9"/>
  <c r="D284" i="9"/>
  <c r="L288" i="9"/>
  <c r="D286" i="9"/>
  <c r="H283" i="9"/>
  <c r="L290" i="9"/>
  <c r="D288" i="9"/>
  <c r="H285" i="9"/>
  <c r="B282" i="9"/>
  <c r="L284" i="9"/>
  <c r="D290" i="9"/>
  <c r="H287" i="9"/>
  <c r="L352" i="5" l="1"/>
  <c r="H352" i="5"/>
  <c r="D352" i="5"/>
  <c r="M350" i="5"/>
  <c r="I350" i="5"/>
  <c r="D350" i="5"/>
  <c r="I352" i="5"/>
  <c r="N351" i="5"/>
  <c r="K350" i="5"/>
  <c r="E350" i="5"/>
  <c r="M352" i="5"/>
  <c r="G352" i="5"/>
  <c r="M351" i="5"/>
  <c r="J350" i="5"/>
  <c r="K352" i="5"/>
  <c r="F352" i="5"/>
  <c r="N350" i="5"/>
  <c r="G350" i="5"/>
  <c r="E352" i="5"/>
  <c r="A359" i="5"/>
  <c r="A355" i="5"/>
  <c r="J352" i="5"/>
  <c r="A360" i="5"/>
  <c r="L350" i="5"/>
  <c r="C352" i="5"/>
  <c r="A358" i="5"/>
  <c r="A354" i="5"/>
  <c r="A356" i="5"/>
  <c r="F350" i="5"/>
  <c r="B352" i="5"/>
  <c r="A357" i="5"/>
  <c r="A353" i="5"/>
  <c r="C350" i="5"/>
  <c r="M358" i="5"/>
  <c r="F357" i="5"/>
  <c r="C355" i="5"/>
  <c r="G360" i="5"/>
  <c r="L354" i="5"/>
  <c r="D360" i="5"/>
  <c r="I359" i="5"/>
  <c r="J357" i="5"/>
  <c r="G355" i="5"/>
  <c r="K360" i="5"/>
  <c r="H356" i="5"/>
  <c r="M353" i="5"/>
  <c r="I353" i="5"/>
  <c r="F355" i="5"/>
  <c r="J360" i="5"/>
  <c r="C357" i="5"/>
  <c r="D354" i="5"/>
  <c r="H359" i="5"/>
  <c r="J359" i="5"/>
  <c r="M354" i="5"/>
  <c r="L359" i="5"/>
  <c r="G353" i="5"/>
  <c r="E358" i="5"/>
  <c r="F358" i="5"/>
  <c r="M355" i="5"/>
  <c r="B353" i="5"/>
  <c r="J358" i="5"/>
  <c r="E353" i="5"/>
  <c r="D356" i="5"/>
  <c r="M356" i="5"/>
  <c r="B359" i="5"/>
  <c r="K356" i="5"/>
  <c r="L357" i="5"/>
  <c r="I357" i="5"/>
  <c r="C353" i="5"/>
  <c r="H355" i="5"/>
  <c r="C356" i="5"/>
  <c r="I358" i="5"/>
  <c r="C360" i="5"/>
  <c r="L356" i="5"/>
  <c r="M360" i="5"/>
  <c r="D353" i="5"/>
  <c r="G357" i="5"/>
  <c r="I354" i="5"/>
  <c r="L355" i="5"/>
  <c r="J353" i="5"/>
  <c r="H354" i="5"/>
  <c r="D357" i="5"/>
  <c r="G356" i="5"/>
  <c r="F353" i="5"/>
  <c r="E354" i="5"/>
  <c r="M357" i="5"/>
  <c r="J356" i="5"/>
  <c r="G358" i="5"/>
  <c r="L360" i="5"/>
  <c r="J355" i="5"/>
  <c r="K358" i="5"/>
  <c r="E359" i="5"/>
  <c r="F354" i="5"/>
  <c r="B360" i="5"/>
  <c r="K357" i="5"/>
  <c r="E357" i="5"/>
  <c r="H357" i="5"/>
  <c r="M359" i="5"/>
  <c r="B355" i="5"/>
  <c r="F360" i="5"/>
  <c r="C358" i="5"/>
  <c r="L353" i="5"/>
  <c r="D359" i="5"/>
  <c r="I360" i="5"/>
  <c r="E360" i="5"/>
  <c r="B358" i="5"/>
  <c r="G354" i="5"/>
  <c r="K359" i="5"/>
  <c r="E356" i="5"/>
  <c r="I355" i="5"/>
  <c r="B356" i="5"/>
  <c r="K353" i="5"/>
  <c r="C359" i="5"/>
  <c r="H353" i="5"/>
  <c r="L358" i="5"/>
  <c r="I356" i="5"/>
  <c r="F356" i="5"/>
  <c r="C354" i="5"/>
  <c r="G359" i="5"/>
  <c r="D355" i="5"/>
  <c r="H360" i="5"/>
  <c r="J354" i="5"/>
  <c r="F359" i="5"/>
  <c r="K355" i="5"/>
  <c r="E355" i="5"/>
  <c r="D358" i="5"/>
  <c r="B354" i="5"/>
  <c r="H358" i="5"/>
  <c r="B357" i="5"/>
  <c r="K354" i="5"/>
  <c r="K300" i="9"/>
  <c r="G300" i="9"/>
  <c r="C300" i="9"/>
  <c r="K299" i="9"/>
  <c r="G299" i="9"/>
  <c r="C299" i="9"/>
  <c r="K298" i="9"/>
  <c r="G298" i="9"/>
  <c r="C298" i="9"/>
  <c r="K297" i="9"/>
  <c r="G297" i="9"/>
  <c r="C297" i="9"/>
  <c r="K296" i="9"/>
  <c r="G296" i="9"/>
  <c r="C296" i="9"/>
  <c r="K295" i="9"/>
  <c r="G295" i="9"/>
  <c r="C295" i="9"/>
  <c r="K294" i="9"/>
  <c r="G294" i="9"/>
  <c r="C294" i="9"/>
  <c r="K293" i="9"/>
  <c r="G293" i="9"/>
  <c r="C293" i="9"/>
  <c r="A302" i="9"/>
  <c r="I300" i="9"/>
  <c r="E300" i="9"/>
  <c r="A300" i="9"/>
  <c r="I299" i="9"/>
  <c r="E299" i="9"/>
  <c r="A299" i="9"/>
  <c r="I298" i="9"/>
  <c r="E298" i="9"/>
  <c r="A298" i="9"/>
  <c r="I297" i="9"/>
  <c r="E297" i="9"/>
  <c r="A297" i="9"/>
  <c r="I296" i="9"/>
  <c r="E296" i="9"/>
  <c r="A296" i="9"/>
  <c r="I295" i="9"/>
  <c r="E295" i="9"/>
  <c r="A295" i="9"/>
  <c r="I294" i="9"/>
  <c r="E294" i="9"/>
  <c r="A294" i="9"/>
  <c r="I293" i="9"/>
  <c r="E293" i="9"/>
  <c r="A293" i="9"/>
  <c r="H300" i="9"/>
  <c r="L299" i="9"/>
  <c r="D299" i="9"/>
  <c r="H298" i="9"/>
  <c r="L297" i="9"/>
  <c r="D297" i="9"/>
  <c r="H296" i="9"/>
  <c r="L295" i="9"/>
  <c r="D295" i="9"/>
  <c r="H294" i="9"/>
  <c r="L293" i="9"/>
  <c r="D293" i="9"/>
  <c r="F300" i="9"/>
  <c r="J299" i="9"/>
  <c r="B299" i="9"/>
  <c r="F298" i="9"/>
  <c r="J297" i="9"/>
  <c r="B297" i="9"/>
  <c r="F296" i="9"/>
  <c r="J295" i="9"/>
  <c r="B295" i="9"/>
  <c r="F294" i="9"/>
  <c r="J293" i="9"/>
  <c r="B293" i="9"/>
  <c r="L300" i="9"/>
  <c r="D300" i="9"/>
  <c r="H299" i="9"/>
  <c r="L298" i="9"/>
  <c r="D298" i="9"/>
  <c r="H297" i="9"/>
  <c r="L296" i="9"/>
  <c r="D296" i="9"/>
  <c r="H295" i="9"/>
  <c r="L294" i="9"/>
  <c r="D294" i="9"/>
  <c r="H293" i="9"/>
  <c r="B292" i="9"/>
  <c r="F299" i="9"/>
  <c r="J296" i="9"/>
  <c r="B294" i="9"/>
  <c r="J298" i="9"/>
  <c r="B296" i="9"/>
  <c r="F293" i="9"/>
  <c r="J300" i="9"/>
  <c r="B298" i="9"/>
  <c r="F295" i="9"/>
  <c r="F297" i="9"/>
  <c r="J294" i="9"/>
  <c r="B300" i="9"/>
  <c r="J364" i="5" l="1"/>
  <c r="F364" i="5"/>
  <c r="M363" i="5"/>
  <c r="K362" i="5"/>
  <c r="F362" i="5"/>
  <c r="M364" i="5"/>
  <c r="H364" i="5"/>
  <c r="N363" i="5"/>
  <c r="J362" i="5"/>
  <c r="D362" i="5"/>
  <c r="L364" i="5"/>
  <c r="G364" i="5"/>
  <c r="N362" i="5"/>
  <c r="I362" i="5"/>
  <c r="K364" i="5"/>
  <c r="E364" i="5"/>
  <c r="M362" i="5"/>
  <c r="G362" i="5"/>
  <c r="D364" i="5"/>
  <c r="B364" i="5"/>
  <c r="A370" i="5"/>
  <c r="A366" i="5"/>
  <c r="L362" i="5"/>
  <c r="A369" i="5"/>
  <c r="A365" i="5"/>
  <c r="C364" i="5"/>
  <c r="A367" i="5"/>
  <c r="E362" i="5"/>
  <c r="A372" i="5"/>
  <c r="A368" i="5"/>
  <c r="I364" i="5"/>
  <c r="A371" i="5"/>
  <c r="G370" i="5"/>
  <c r="K367" i="5"/>
  <c r="C365" i="5"/>
  <c r="L370" i="5"/>
  <c r="D368" i="5"/>
  <c r="H365" i="5"/>
  <c r="G371" i="5"/>
  <c r="K368" i="5"/>
  <c r="C366" i="5"/>
  <c r="H366" i="5"/>
  <c r="H368" i="5"/>
  <c r="L367" i="5"/>
  <c r="M365" i="5"/>
  <c r="M372" i="5"/>
  <c r="J369" i="5"/>
  <c r="I366" i="5"/>
  <c r="B366" i="5"/>
  <c r="F371" i="5"/>
  <c r="E369" i="5"/>
  <c r="F366" i="5"/>
  <c r="J371" i="5"/>
  <c r="J370" i="5"/>
  <c r="J366" i="5"/>
  <c r="I369" i="5"/>
  <c r="L372" i="5"/>
  <c r="C362" i="5"/>
  <c r="C368" i="5"/>
  <c r="H372" i="5"/>
  <c r="D365" i="5"/>
  <c r="J365" i="5"/>
  <c r="M368" i="5"/>
  <c r="F367" i="5"/>
  <c r="J372" i="5"/>
  <c r="J367" i="5"/>
  <c r="I365" i="5"/>
  <c r="B372" i="5"/>
  <c r="G369" i="5"/>
  <c r="M369" i="5"/>
  <c r="M371" i="5"/>
  <c r="B365" i="5"/>
  <c r="B368" i="5"/>
  <c r="G372" i="5"/>
  <c r="K369" i="5"/>
  <c r="C367" i="5"/>
  <c r="D370" i="5"/>
  <c r="H367" i="5"/>
  <c r="K370" i="5"/>
  <c r="G365" i="5"/>
  <c r="L365" i="5"/>
  <c r="E368" i="5"/>
  <c r="B371" i="5"/>
  <c r="M370" i="5"/>
  <c r="I368" i="5"/>
  <c r="F369" i="5"/>
  <c r="C371" i="5"/>
  <c r="G368" i="5"/>
  <c r="K365" i="5"/>
  <c r="H371" i="5"/>
  <c r="L368" i="5"/>
  <c r="D366" i="5"/>
  <c r="C372" i="5"/>
  <c r="D369" i="5"/>
  <c r="D371" i="5"/>
  <c r="H370" i="5"/>
  <c r="F368" i="5"/>
  <c r="M366" i="5"/>
  <c r="E367" i="5"/>
  <c r="F365" i="5"/>
  <c r="K371" i="5"/>
  <c r="C369" i="5"/>
  <c r="G366" i="5"/>
  <c r="D372" i="5"/>
  <c r="H369" i="5"/>
  <c r="L366" i="5"/>
  <c r="K372" i="5"/>
  <c r="C370" i="5"/>
  <c r="G367" i="5"/>
  <c r="L371" i="5"/>
  <c r="D367" i="5"/>
  <c r="L369" i="5"/>
  <c r="E366" i="5"/>
  <c r="E370" i="5"/>
  <c r="B367" i="5"/>
  <c r="F372" i="5"/>
  <c r="I370" i="5"/>
  <c r="J368" i="5"/>
  <c r="I367" i="5"/>
  <c r="E372" i="5"/>
  <c r="B369" i="5"/>
  <c r="E371" i="5"/>
  <c r="E365" i="5"/>
  <c r="M367" i="5"/>
  <c r="K366" i="5"/>
  <c r="I371" i="5"/>
  <c r="B370" i="5"/>
  <c r="F370" i="5"/>
  <c r="I372" i="5"/>
  <c r="A312" i="9"/>
  <c r="I310" i="9"/>
  <c r="E310" i="9"/>
  <c r="A310" i="9"/>
  <c r="I309" i="9"/>
  <c r="E309" i="9"/>
  <c r="A309" i="9"/>
  <c r="I308" i="9"/>
  <c r="E308" i="9"/>
  <c r="A308" i="9"/>
  <c r="I307" i="9"/>
  <c r="E307" i="9"/>
  <c r="A307" i="9"/>
  <c r="I306" i="9"/>
  <c r="E306" i="9"/>
  <c r="A306" i="9"/>
  <c r="I305" i="9"/>
  <c r="E305" i="9"/>
  <c r="A305" i="9"/>
  <c r="I304" i="9"/>
  <c r="E304" i="9"/>
  <c r="A304" i="9"/>
  <c r="I303" i="9"/>
  <c r="E303" i="9"/>
  <c r="A303" i="9"/>
  <c r="K310" i="9"/>
  <c r="G310" i="9"/>
  <c r="C310" i="9"/>
  <c r="K309" i="9"/>
  <c r="G309" i="9"/>
  <c r="C309" i="9"/>
  <c r="K308" i="9"/>
  <c r="G308" i="9"/>
  <c r="C308" i="9"/>
  <c r="K307" i="9"/>
  <c r="G307" i="9"/>
  <c r="C307" i="9"/>
  <c r="K306" i="9"/>
  <c r="G306" i="9"/>
  <c r="C306" i="9"/>
  <c r="K305" i="9"/>
  <c r="G305" i="9"/>
  <c r="C305" i="9"/>
  <c r="K304" i="9"/>
  <c r="G304" i="9"/>
  <c r="C304" i="9"/>
  <c r="K303" i="9"/>
  <c r="G303" i="9"/>
  <c r="C303" i="9"/>
  <c r="F310" i="9"/>
  <c r="J309" i="9"/>
  <c r="B309" i="9"/>
  <c r="F308" i="9"/>
  <c r="J307" i="9"/>
  <c r="B307" i="9"/>
  <c r="F306" i="9"/>
  <c r="J305" i="9"/>
  <c r="B305" i="9"/>
  <c r="F304" i="9"/>
  <c r="J303" i="9"/>
  <c r="B303" i="9"/>
  <c r="L310" i="9"/>
  <c r="D310" i="9"/>
  <c r="H309" i="9"/>
  <c r="L308" i="9"/>
  <c r="D308" i="9"/>
  <c r="H307" i="9"/>
  <c r="L306" i="9"/>
  <c r="D306" i="9"/>
  <c r="H305" i="9"/>
  <c r="L304" i="9"/>
  <c r="D304" i="9"/>
  <c r="H303" i="9"/>
  <c r="B302" i="9"/>
  <c r="J310" i="9"/>
  <c r="B310" i="9"/>
  <c r="F309" i="9"/>
  <c r="J308" i="9"/>
  <c r="B308" i="9"/>
  <c r="F307" i="9"/>
  <c r="J306" i="9"/>
  <c r="B306" i="9"/>
  <c r="F305" i="9"/>
  <c r="J304" i="9"/>
  <c r="B304" i="9"/>
  <c r="F303" i="9"/>
  <c r="D309" i="9"/>
  <c r="H306" i="9"/>
  <c r="L303" i="9"/>
  <c r="H308" i="9"/>
  <c r="L305" i="9"/>
  <c r="D303" i="9"/>
  <c r="H310" i="9"/>
  <c r="L307" i="9"/>
  <c r="D305" i="9"/>
  <c r="L309" i="9"/>
  <c r="D307" i="9"/>
  <c r="H304" i="9"/>
  <c r="L376" i="5" l="1"/>
  <c r="H376" i="5"/>
  <c r="D376" i="5"/>
  <c r="M374" i="5"/>
  <c r="I374" i="5"/>
  <c r="D374" i="5"/>
  <c r="M376" i="5"/>
  <c r="G376" i="5"/>
  <c r="M375" i="5"/>
  <c r="J374" i="5"/>
  <c r="K376" i="5"/>
  <c r="F376" i="5"/>
  <c r="N374" i="5"/>
  <c r="G374" i="5"/>
  <c r="J376" i="5"/>
  <c r="E376" i="5"/>
  <c r="L374" i="5"/>
  <c r="F374" i="5"/>
  <c r="N375" i="5"/>
  <c r="A381" i="5"/>
  <c r="A377" i="5"/>
  <c r="I376" i="5"/>
  <c r="A378" i="5"/>
  <c r="K374" i="5"/>
  <c r="C376" i="5"/>
  <c r="A384" i="5"/>
  <c r="A380" i="5"/>
  <c r="A382" i="5"/>
  <c r="E374" i="5"/>
  <c r="B376" i="5"/>
  <c r="A383" i="5"/>
  <c r="A379" i="5"/>
  <c r="D383" i="5"/>
  <c r="G381" i="5"/>
  <c r="J379" i="5"/>
  <c r="L377" i="5"/>
  <c r="C384" i="5"/>
  <c r="D382" i="5"/>
  <c r="G380" i="5"/>
  <c r="J378" i="5"/>
  <c r="I384" i="5"/>
  <c r="H382" i="5"/>
  <c r="K380" i="5"/>
  <c r="B379" i="5"/>
  <c r="D377" i="5"/>
  <c r="B378" i="5"/>
  <c r="C381" i="5"/>
  <c r="G378" i="5"/>
  <c r="L378" i="5"/>
  <c r="M378" i="5"/>
  <c r="G384" i="5"/>
  <c r="I380" i="5"/>
  <c r="C374" i="5"/>
  <c r="M380" i="5"/>
  <c r="B384" i="5"/>
  <c r="I382" i="5"/>
  <c r="B381" i="5"/>
  <c r="G377" i="5"/>
  <c r="K381" i="5"/>
  <c r="D378" i="5"/>
  <c r="C382" i="5"/>
  <c r="F383" i="5"/>
  <c r="F379" i="5"/>
  <c r="C377" i="5"/>
  <c r="E380" i="5"/>
  <c r="M381" i="5"/>
  <c r="E382" i="5"/>
  <c r="E377" i="5"/>
  <c r="F378" i="5"/>
  <c r="C379" i="5"/>
  <c r="D381" i="5"/>
  <c r="K379" i="5"/>
  <c r="B382" i="5"/>
  <c r="M382" i="5"/>
  <c r="M384" i="5"/>
  <c r="E381" i="5"/>
  <c r="K384" i="5"/>
  <c r="K382" i="5"/>
  <c r="D379" i="5"/>
  <c r="H383" i="5"/>
  <c r="B380" i="5"/>
  <c r="M383" i="5"/>
  <c r="F380" i="5"/>
  <c r="H378" i="5"/>
  <c r="K383" i="5"/>
  <c r="F384" i="5"/>
  <c r="D384" i="5"/>
  <c r="L383" i="5"/>
  <c r="M379" i="5"/>
  <c r="J383" i="5"/>
  <c r="L381" i="5"/>
  <c r="C380" i="5"/>
  <c r="J382" i="5"/>
  <c r="L380" i="5"/>
  <c r="B383" i="5"/>
  <c r="J377" i="5"/>
  <c r="J380" i="5"/>
  <c r="I379" i="5"/>
  <c r="E384" i="5"/>
  <c r="F382" i="5"/>
  <c r="H380" i="5"/>
  <c r="K378" i="5"/>
  <c r="B377" i="5"/>
  <c r="C383" i="5"/>
  <c r="F381" i="5"/>
  <c r="H379" i="5"/>
  <c r="K377" i="5"/>
  <c r="G383" i="5"/>
  <c r="J381" i="5"/>
  <c r="L379" i="5"/>
  <c r="C378" i="5"/>
  <c r="H381" i="5"/>
  <c r="D380" i="5"/>
  <c r="H377" i="5"/>
  <c r="G382" i="5"/>
  <c r="H384" i="5"/>
  <c r="I381" i="5"/>
  <c r="M377" i="5"/>
  <c r="E383" i="5"/>
  <c r="E378" i="5"/>
  <c r="I383" i="5"/>
  <c r="L384" i="5"/>
  <c r="J384" i="5"/>
  <c r="F377" i="5"/>
  <c r="G379" i="5"/>
  <c r="L382" i="5"/>
  <c r="I377" i="5"/>
  <c r="E379" i="5"/>
  <c r="I378" i="5"/>
  <c r="K320" i="9"/>
  <c r="G320" i="9"/>
  <c r="C320" i="9"/>
  <c r="K319" i="9"/>
  <c r="G319" i="9"/>
  <c r="C319" i="9"/>
  <c r="K318" i="9"/>
  <c r="G318" i="9"/>
  <c r="C318" i="9"/>
  <c r="K317" i="9"/>
  <c r="G317" i="9"/>
  <c r="C317" i="9"/>
  <c r="K316" i="9"/>
  <c r="G316" i="9"/>
  <c r="C316" i="9"/>
  <c r="K315" i="9"/>
  <c r="G315" i="9"/>
  <c r="C315" i="9"/>
  <c r="K314" i="9"/>
  <c r="G314" i="9"/>
  <c r="C314" i="9"/>
  <c r="K313" i="9"/>
  <c r="G313" i="9"/>
  <c r="C313" i="9"/>
  <c r="A322" i="9"/>
  <c r="I320" i="9"/>
  <c r="E320" i="9"/>
  <c r="A320" i="9"/>
  <c r="I319" i="9"/>
  <c r="E319" i="9"/>
  <c r="A319" i="9"/>
  <c r="I318" i="9"/>
  <c r="E318" i="9"/>
  <c r="A318" i="9"/>
  <c r="I317" i="9"/>
  <c r="E317" i="9"/>
  <c r="A317" i="9"/>
  <c r="I316" i="9"/>
  <c r="E316" i="9"/>
  <c r="A316" i="9"/>
  <c r="I315" i="9"/>
  <c r="E315" i="9"/>
  <c r="A315" i="9"/>
  <c r="I314" i="9"/>
  <c r="E314" i="9"/>
  <c r="A314" i="9"/>
  <c r="I313" i="9"/>
  <c r="E313" i="9"/>
  <c r="A313" i="9"/>
  <c r="L320" i="9"/>
  <c r="D320" i="9"/>
  <c r="H319" i="9"/>
  <c r="L318" i="9"/>
  <c r="D318" i="9"/>
  <c r="H317" i="9"/>
  <c r="L316" i="9"/>
  <c r="D316" i="9"/>
  <c r="H315" i="9"/>
  <c r="L314" i="9"/>
  <c r="D314" i="9"/>
  <c r="H313" i="9"/>
  <c r="B312" i="9"/>
  <c r="J320" i="9"/>
  <c r="B320" i="9"/>
  <c r="F319" i="9"/>
  <c r="J318" i="9"/>
  <c r="B318" i="9"/>
  <c r="F317" i="9"/>
  <c r="J316" i="9"/>
  <c r="B316" i="9"/>
  <c r="F315" i="9"/>
  <c r="J314" i="9"/>
  <c r="B314" i="9"/>
  <c r="F313" i="9"/>
  <c r="H320" i="9"/>
  <c r="L319" i="9"/>
  <c r="D319" i="9"/>
  <c r="H318" i="9"/>
  <c r="L317" i="9"/>
  <c r="D317" i="9"/>
  <c r="H316" i="9"/>
  <c r="L315" i="9"/>
  <c r="D315" i="9"/>
  <c r="H314" i="9"/>
  <c r="L313" i="9"/>
  <c r="D313" i="9"/>
  <c r="B319" i="9"/>
  <c r="F316" i="9"/>
  <c r="J313" i="9"/>
  <c r="F318" i="9"/>
  <c r="J315" i="9"/>
  <c r="B313" i="9"/>
  <c r="F320" i="9"/>
  <c r="J317" i="9"/>
  <c r="B315" i="9"/>
  <c r="J319" i="9"/>
  <c r="B317" i="9"/>
  <c r="F314" i="9"/>
  <c r="J388" i="5" l="1"/>
  <c r="F388" i="5"/>
  <c r="M387" i="5"/>
  <c r="K386" i="5"/>
  <c r="F386" i="5"/>
  <c r="L388" i="5"/>
  <c r="G388" i="5"/>
  <c r="N386" i="5"/>
  <c r="I386" i="5"/>
  <c r="K388" i="5"/>
  <c r="E388" i="5"/>
  <c r="M386" i="5"/>
  <c r="G386" i="5"/>
  <c r="I388" i="5"/>
  <c r="D388" i="5"/>
  <c r="L386" i="5"/>
  <c r="E386" i="5"/>
  <c r="N387" i="5"/>
  <c r="B388" i="5"/>
  <c r="A396" i="5"/>
  <c r="A392" i="5"/>
  <c r="C388" i="5"/>
  <c r="A393" i="5"/>
  <c r="J386" i="5"/>
  <c r="A395" i="5"/>
  <c r="A391" i="5"/>
  <c r="A389" i="5"/>
  <c r="M388" i="5"/>
  <c r="D386" i="5"/>
  <c r="A394" i="5"/>
  <c r="A390" i="5"/>
  <c r="H388" i="5"/>
  <c r="F392" i="5"/>
  <c r="D392" i="5"/>
  <c r="I395" i="5"/>
  <c r="I393" i="5"/>
  <c r="L392" i="5"/>
  <c r="J394" i="5"/>
  <c r="F389" i="5"/>
  <c r="K395" i="5"/>
  <c r="H389" i="5"/>
  <c r="C394" i="5"/>
  <c r="H391" i="5"/>
  <c r="J395" i="5"/>
  <c r="F390" i="5"/>
  <c r="H393" i="5"/>
  <c r="H396" i="5"/>
  <c r="M390" i="5"/>
  <c r="M396" i="5"/>
  <c r="H395" i="5"/>
  <c r="M394" i="5"/>
  <c r="H392" i="5"/>
  <c r="J392" i="5"/>
  <c r="L390" i="5"/>
  <c r="J396" i="5"/>
  <c r="G394" i="5"/>
  <c r="F396" i="5"/>
  <c r="E395" i="5"/>
  <c r="K391" i="5"/>
  <c r="G395" i="5"/>
  <c r="I394" i="5"/>
  <c r="F393" i="5"/>
  <c r="C392" i="5"/>
  <c r="K390" i="5"/>
  <c r="C393" i="5"/>
  <c r="L395" i="5"/>
  <c r="F394" i="5"/>
  <c r="B389" i="5"/>
  <c r="D396" i="5"/>
  <c r="M389" i="5"/>
  <c r="K392" i="5"/>
  <c r="F395" i="5"/>
  <c r="G392" i="5"/>
  <c r="I389" i="5"/>
  <c r="E394" i="5"/>
  <c r="F391" i="5"/>
  <c r="I390" i="5"/>
  <c r="C391" i="5"/>
  <c r="J390" i="5"/>
  <c r="E392" i="5"/>
  <c r="L396" i="5"/>
  <c r="K394" i="5"/>
  <c r="E396" i="5"/>
  <c r="L389" i="5"/>
  <c r="D395" i="5"/>
  <c r="B391" i="5"/>
  <c r="E393" i="5"/>
  <c r="D390" i="5"/>
  <c r="G391" i="5"/>
  <c r="J393" i="5"/>
  <c r="D391" i="5"/>
  <c r="G393" i="5"/>
  <c r="B396" i="5"/>
  <c r="C396" i="5"/>
  <c r="G390" i="5"/>
  <c r="I396" i="5"/>
  <c r="D393" i="5"/>
  <c r="B395" i="5"/>
  <c r="J389" i="5"/>
  <c r="G389" i="5"/>
  <c r="C390" i="5"/>
  <c r="E389" i="5"/>
  <c r="G396" i="5"/>
  <c r="B392" i="5"/>
  <c r="C389" i="5"/>
  <c r="L393" i="5"/>
  <c r="H390" i="5"/>
  <c r="E390" i="5"/>
  <c r="C395" i="5"/>
  <c r="B393" i="5"/>
  <c r="M392" i="5"/>
  <c r="I391" i="5"/>
  <c r="M393" i="5"/>
  <c r="H394" i="5"/>
  <c r="M391" i="5"/>
  <c r="B390" i="5"/>
  <c r="B394" i="5"/>
  <c r="K396" i="5"/>
  <c r="E391" i="5"/>
  <c r="C386" i="5"/>
  <c r="L394" i="5"/>
  <c r="L391" i="5"/>
  <c r="I392" i="5"/>
  <c r="K389" i="5"/>
  <c r="J391" i="5"/>
  <c r="D389" i="5"/>
  <c r="K393" i="5"/>
  <c r="D394" i="5"/>
  <c r="M395" i="5"/>
  <c r="K330" i="9"/>
  <c r="G330" i="9"/>
  <c r="C330" i="9"/>
  <c r="K329" i="9"/>
  <c r="G329" i="9"/>
  <c r="C329" i="9"/>
  <c r="K328" i="9"/>
  <c r="G328" i="9"/>
  <c r="C328" i="9"/>
  <c r="K327" i="9"/>
  <c r="G327" i="9"/>
  <c r="C327" i="9"/>
  <c r="K326" i="9"/>
  <c r="G326" i="9"/>
  <c r="J330" i="9"/>
  <c r="F330" i="9"/>
  <c r="B330" i="9"/>
  <c r="J329" i="9"/>
  <c r="F329" i="9"/>
  <c r="B329" i="9"/>
  <c r="J328" i="9"/>
  <c r="F328" i="9"/>
  <c r="B328" i="9"/>
  <c r="J327" i="9"/>
  <c r="F327" i="9"/>
  <c r="B327" i="9"/>
  <c r="J326" i="9"/>
  <c r="L330" i="9"/>
  <c r="D330" i="9"/>
  <c r="H329" i="9"/>
  <c r="L328" i="9"/>
  <c r="D328" i="9"/>
  <c r="H327" i="9"/>
  <c r="L326" i="9"/>
  <c r="E326" i="9"/>
  <c r="A326" i="9"/>
  <c r="I325" i="9"/>
  <c r="E325" i="9"/>
  <c r="A325" i="9"/>
  <c r="I324" i="9"/>
  <c r="E324" i="9"/>
  <c r="A324" i="9"/>
  <c r="I323" i="9"/>
  <c r="E323" i="9"/>
  <c r="A323" i="9"/>
  <c r="H330" i="9"/>
  <c r="L329" i="9"/>
  <c r="D329" i="9"/>
  <c r="H328" i="9"/>
  <c r="L327" i="9"/>
  <c r="D327" i="9"/>
  <c r="H326" i="9"/>
  <c r="C326" i="9"/>
  <c r="K325" i="9"/>
  <c r="G325" i="9"/>
  <c r="C325" i="9"/>
  <c r="K324" i="9"/>
  <c r="G324" i="9"/>
  <c r="C324" i="9"/>
  <c r="K323" i="9"/>
  <c r="G323" i="9"/>
  <c r="C323" i="9"/>
  <c r="A332" i="9"/>
  <c r="I329" i="9"/>
  <c r="E328" i="9"/>
  <c r="A327" i="9"/>
  <c r="B326" i="9"/>
  <c r="F325" i="9"/>
  <c r="J324" i="9"/>
  <c r="B324" i="9"/>
  <c r="F323" i="9"/>
  <c r="I330" i="9"/>
  <c r="E329" i="9"/>
  <c r="A328" i="9"/>
  <c r="I326" i="9"/>
  <c r="L325" i="9"/>
  <c r="D325" i="9"/>
  <c r="H324" i="9"/>
  <c r="L323" i="9"/>
  <c r="D323" i="9"/>
  <c r="E330" i="9"/>
  <c r="A329" i="9"/>
  <c r="I327" i="9"/>
  <c r="F326" i="9"/>
  <c r="J325" i="9"/>
  <c r="B325" i="9"/>
  <c r="F324" i="9"/>
  <c r="J323" i="9"/>
  <c r="B323" i="9"/>
  <c r="D326" i="9"/>
  <c r="H323" i="9"/>
  <c r="A330" i="9"/>
  <c r="H325" i="9"/>
  <c r="B322" i="9"/>
  <c r="I328" i="9"/>
  <c r="L324" i="9"/>
  <c r="D324" i="9"/>
  <c r="E327" i="9"/>
  <c r="L400" i="5" l="1"/>
  <c r="H400" i="5"/>
  <c r="D400" i="5"/>
  <c r="M398" i="5"/>
  <c r="I398" i="5"/>
  <c r="D398" i="5"/>
  <c r="K400" i="5"/>
  <c r="F400" i="5"/>
  <c r="N398" i="5"/>
  <c r="G398" i="5"/>
  <c r="J400" i="5"/>
  <c r="E400" i="5"/>
  <c r="L398" i="5"/>
  <c r="F398" i="5"/>
  <c r="I400" i="5"/>
  <c r="N399" i="5"/>
  <c r="K398" i="5"/>
  <c r="E398" i="5"/>
  <c r="M399" i="5"/>
  <c r="A407" i="5"/>
  <c r="A403" i="5"/>
  <c r="G400" i="5"/>
  <c r="A408" i="5"/>
  <c r="J398" i="5"/>
  <c r="C400" i="5"/>
  <c r="A406" i="5"/>
  <c r="A402" i="5"/>
  <c r="A404" i="5"/>
  <c r="M400" i="5"/>
  <c r="B400" i="5"/>
  <c r="A405" i="5"/>
  <c r="A401" i="5"/>
  <c r="B406" i="5"/>
  <c r="G402" i="5"/>
  <c r="I406" i="5"/>
  <c r="B403" i="5"/>
  <c r="F407" i="5"/>
  <c r="K403" i="5"/>
  <c r="K408" i="5"/>
  <c r="F404" i="5"/>
  <c r="B407" i="5"/>
  <c r="L408" i="5"/>
  <c r="H403" i="5"/>
  <c r="C407" i="5"/>
  <c r="F406" i="5"/>
  <c r="H408" i="5"/>
  <c r="D403" i="5"/>
  <c r="I407" i="5"/>
  <c r="K406" i="5"/>
  <c r="L406" i="5"/>
  <c r="H401" i="5"/>
  <c r="M401" i="5"/>
  <c r="L407" i="5"/>
  <c r="G404" i="5"/>
  <c r="D405" i="5"/>
  <c r="L403" i="5"/>
  <c r="K407" i="5"/>
  <c r="F408" i="5"/>
  <c r="I405" i="5"/>
  <c r="J401" i="5"/>
  <c r="D406" i="5"/>
  <c r="C398" i="5"/>
  <c r="L405" i="5"/>
  <c r="E403" i="5"/>
  <c r="D404" i="5"/>
  <c r="G405" i="5"/>
  <c r="F402" i="5"/>
  <c r="M406" i="5"/>
  <c r="F403" i="5"/>
  <c r="M403" i="5"/>
  <c r="E408" i="5"/>
  <c r="J404" i="5"/>
  <c r="M407" i="5"/>
  <c r="I402" i="5"/>
  <c r="L404" i="5"/>
  <c r="J406" i="5"/>
  <c r="M404" i="5"/>
  <c r="D408" i="5"/>
  <c r="M405" i="5"/>
  <c r="J408" i="5"/>
  <c r="C405" i="5"/>
  <c r="I401" i="5"/>
  <c r="J405" i="5"/>
  <c r="C402" i="5"/>
  <c r="G406" i="5"/>
  <c r="M402" i="5"/>
  <c r="E405" i="5"/>
  <c r="G408" i="5"/>
  <c r="G403" i="5"/>
  <c r="H407" i="5"/>
  <c r="D402" i="5"/>
  <c r="B401" i="5"/>
  <c r="C408" i="5"/>
  <c r="D407" i="5"/>
  <c r="L401" i="5"/>
  <c r="G401" i="5"/>
  <c r="I408" i="5"/>
  <c r="H405" i="5"/>
  <c r="E402" i="5"/>
  <c r="J403" i="5"/>
  <c r="H402" i="5"/>
  <c r="H406" i="5"/>
  <c r="C403" i="5"/>
  <c r="C404" i="5"/>
  <c r="E404" i="5"/>
  <c r="K404" i="5"/>
  <c r="E401" i="5"/>
  <c r="B402" i="5"/>
  <c r="F401" i="5"/>
  <c r="K402" i="5"/>
  <c r="J402" i="5"/>
  <c r="K401" i="5"/>
  <c r="I403" i="5"/>
  <c r="K405" i="5"/>
  <c r="M408" i="5"/>
  <c r="B404" i="5"/>
  <c r="B405" i="5"/>
  <c r="B408" i="5"/>
  <c r="J407" i="5"/>
  <c r="C406" i="5"/>
  <c r="D401" i="5"/>
  <c r="G407" i="5"/>
  <c r="C401" i="5"/>
  <c r="F405" i="5"/>
  <c r="I404" i="5"/>
  <c r="H404" i="5"/>
  <c r="L402" i="5"/>
  <c r="E407" i="5"/>
  <c r="E406" i="5"/>
  <c r="A342" i="9"/>
  <c r="I340" i="9"/>
  <c r="E340" i="9"/>
  <c r="A340" i="9"/>
  <c r="I339" i="9"/>
  <c r="E339" i="9"/>
  <c r="A339" i="9"/>
  <c r="I338" i="9"/>
  <c r="E338" i="9"/>
  <c r="A338" i="9"/>
  <c r="I337" i="9"/>
  <c r="E337" i="9"/>
  <c r="A337" i="9"/>
  <c r="I336" i="9"/>
  <c r="E336" i="9"/>
  <c r="A336" i="9"/>
  <c r="I335" i="9"/>
  <c r="E335" i="9"/>
  <c r="A335" i="9"/>
  <c r="I334" i="9"/>
  <c r="E334" i="9"/>
  <c r="A334" i="9"/>
  <c r="I333" i="9"/>
  <c r="E333" i="9"/>
  <c r="A333" i="9"/>
  <c r="L340" i="9"/>
  <c r="H340" i="9"/>
  <c r="D340" i="9"/>
  <c r="L339" i="9"/>
  <c r="H339" i="9"/>
  <c r="D339" i="9"/>
  <c r="L338" i="9"/>
  <c r="H338" i="9"/>
  <c r="D338" i="9"/>
  <c r="L337" i="9"/>
  <c r="H337" i="9"/>
  <c r="D337" i="9"/>
  <c r="L336" i="9"/>
  <c r="H336" i="9"/>
  <c r="D336" i="9"/>
  <c r="L335" i="9"/>
  <c r="H335" i="9"/>
  <c r="D335" i="9"/>
  <c r="L334" i="9"/>
  <c r="H334" i="9"/>
  <c r="D334" i="9"/>
  <c r="L333" i="9"/>
  <c r="H333" i="9"/>
  <c r="D333" i="9"/>
  <c r="B332" i="9"/>
  <c r="J340" i="9"/>
  <c r="B340" i="9"/>
  <c r="F339" i="9"/>
  <c r="J338" i="9"/>
  <c r="B338" i="9"/>
  <c r="F337" i="9"/>
  <c r="J336" i="9"/>
  <c r="B336" i="9"/>
  <c r="F335" i="9"/>
  <c r="J334" i="9"/>
  <c r="B334" i="9"/>
  <c r="F333" i="9"/>
  <c r="G340" i="9"/>
  <c r="K339" i="9"/>
  <c r="C339" i="9"/>
  <c r="G338" i="9"/>
  <c r="K337" i="9"/>
  <c r="C337" i="9"/>
  <c r="F340" i="9"/>
  <c r="J339" i="9"/>
  <c r="B339" i="9"/>
  <c r="F338" i="9"/>
  <c r="J337" i="9"/>
  <c r="B337" i="9"/>
  <c r="F336" i="9"/>
  <c r="J335" i="9"/>
  <c r="B335" i="9"/>
  <c r="F334" i="9"/>
  <c r="J333" i="9"/>
  <c r="B333" i="9"/>
  <c r="G339" i="9"/>
  <c r="K336" i="9"/>
  <c r="G335" i="9"/>
  <c r="C334" i="9"/>
  <c r="K338" i="9"/>
  <c r="G336" i="9"/>
  <c r="C335" i="9"/>
  <c r="K333" i="9"/>
  <c r="K340" i="9"/>
  <c r="C338" i="9"/>
  <c r="C336" i="9"/>
  <c r="K334" i="9"/>
  <c r="G333" i="9"/>
  <c r="C340" i="9"/>
  <c r="C333" i="9"/>
  <c r="G337" i="9"/>
  <c r="K335" i="9"/>
  <c r="G334" i="9"/>
  <c r="J412" i="5" l="1"/>
  <c r="F412" i="5"/>
  <c r="M411" i="5"/>
  <c r="K410" i="5"/>
  <c r="F410" i="5"/>
  <c r="K412" i="5"/>
  <c r="E412" i="5"/>
  <c r="M410" i="5"/>
  <c r="G410" i="5"/>
  <c r="I412" i="5"/>
  <c r="D412" i="5"/>
  <c r="L410" i="5"/>
  <c r="E410" i="5"/>
  <c r="M412" i="5"/>
  <c r="H412" i="5"/>
  <c r="N411" i="5"/>
  <c r="J410" i="5"/>
  <c r="D410" i="5"/>
  <c r="N410" i="5"/>
  <c r="B412" i="5"/>
  <c r="A418" i="5"/>
  <c r="A414" i="5"/>
  <c r="I410" i="5"/>
  <c r="A417" i="5"/>
  <c r="A413" i="5"/>
  <c r="A419" i="5"/>
  <c r="L412" i="5"/>
  <c r="A420" i="5"/>
  <c r="A416" i="5"/>
  <c r="G412" i="5"/>
  <c r="C412" i="5"/>
  <c r="A415" i="5"/>
  <c r="E415" i="5"/>
  <c r="I416" i="5"/>
  <c r="M417" i="5"/>
  <c r="E419" i="5"/>
  <c r="G415" i="5"/>
  <c r="D417" i="5"/>
  <c r="C419" i="5"/>
  <c r="B416" i="5"/>
  <c r="C416" i="5"/>
  <c r="H418" i="5"/>
  <c r="M415" i="5"/>
  <c r="F418" i="5"/>
  <c r="B413" i="5"/>
  <c r="C420" i="5"/>
  <c r="K420" i="5"/>
  <c r="G416" i="5"/>
  <c r="F419" i="5"/>
  <c r="B414" i="5"/>
  <c r="K418" i="5"/>
  <c r="B419" i="5"/>
  <c r="I418" i="5"/>
  <c r="H414" i="5"/>
  <c r="I415" i="5"/>
  <c r="C415" i="5"/>
  <c r="H413" i="5"/>
  <c r="D416" i="5"/>
  <c r="C418" i="5"/>
  <c r="K413" i="5"/>
  <c r="J414" i="5"/>
  <c r="L417" i="5"/>
  <c r="K417" i="5"/>
  <c r="K414" i="5"/>
  <c r="D413" i="5"/>
  <c r="D418" i="5"/>
  <c r="B418" i="5"/>
  <c r="H420" i="5"/>
  <c r="J417" i="5"/>
  <c r="F420" i="5"/>
  <c r="G418" i="5"/>
  <c r="L420" i="5"/>
  <c r="E417" i="5"/>
  <c r="E414" i="5"/>
  <c r="D414" i="5"/>
  <c r="E418" i="5"/>
  <c r="M418" i="5"/>
  <c r="I414" i="5"/>
  <c r="F415" i="5"/>
  <c r="L415" i="5"/>
  <c r="F416" i="5"/>
  <c r="I420" i="5"/>
  <c r="L414" i="5"/>
  <c r="M413" i="5"/>
  <c r="B420" i="5"/>
  <c r="E420" i="5"/>
  <c r="B417" i="5"/>
  <c r="M414" i="5"/>
  <c r="G413" i="5"/>
  <c r="J413" i="5"/>
  <c r="E413" i="5"/>
  <c r="G417" i="5"/>
  <c r="K415" i="5"/>
  <c r="F414" i="5"/>
  <c r="M416" i="5"/>
  <c r="I417" i="5"/>
  <c r="L418" i="5"/>
  <c r="D420" i="5"/>
  <c r="C413" i="5"/>
  <c r="G414" i="5"/>
  <c r="H417" i="5"/>
  <c r="L419" i="5"/>
  <c r="H415" i="5"/>
  <c r="J418" i="5"/>
  <c r="F413" i="5"/>
  <c r="I419" i="5"/>
  <c r="C414" i="5"/>
  <c r="H419" i="5"/>
  <c r="J415" i="5"/>
  <c r="H416" i="5"/>
  <c r="K416" i="5"/>
  <c r="C410" i="5"/>
  <c r="M419" i="5"/>
  <c r="J416" i="5"/>
  <c r="D415" i="5"/>
  <c r="G419" i="5"/>
  <c r="D419" i="5"/>
  <c r="L413" i="5"/>
  <c r="G420" i="5"/>
  <c r="B415" i="5"/>
  <c r="C417" i="5"/>
  <c r="K419" i="5"/>
  <c r="I413" i="5"/>
  <c r="F417" i="5"/>
  <c r="E416" i="5"/>
  <c r="J419" i="5"/>
  <c r="J420" i="5"/>
  <c r="L416" i="5"/>
  <c r="M420" i="5"/>
  <c r="K350" i="9"/>
  <c r="G350" i="9"/>
  <c r="C350" i="9"/>
  <c r="K349" i="9"/>
  <c r="G349" i="9"/>
  <c r="C349" i="9"/>
  <c r="K348" i="9"/>
  <c r="G348" i="9"/>
  <c r="C348" i="9"/>
  <c r="K347" i="9"/>
  <c r="G347" i="9"/>
  <c r="C347" i="9"/>
  <c r="K346" i="9"/>
  <c r="G346" i="9"/>
  <c r="C346" i="9"/>
  <c r="K345" i="9"/>
  <c r="G345" i="9"/>
  <c r="C345" i="9"/>
  <c r="K344" i="9"/>
  <c r="G344" i="9"/>
  <c r="C344" i="9"/>
  <c r="K343" i="9"/>
  <c r="G343" i="9"/>
  <c r="C343" i="9"/>
  <c r="J350" i="9"/>
  <c r="F350" i="9"/>
  <c r="B350" i="9"/>
  <c r="J349" i="9"/>
  <c r="F349" i="9"/>
  <c r="B349" i="9"/>
  <c r="J348" i="9"/>
  <c r="F348" i="9"/>
  <c r="B348" i="9"/>
  <c r="J347" i="9"/>
  <c r="F347" i="9"/>
  <c r="B347" i="9"/>
  <c r="J346" i="9"/>
  <c r="F346" i="9"/>
  <c r="B346" i="9"/>
  <c r="J345" i="9"/>
  <c r="F345" i="9"/>
  <c r="B345" i="9"/>
  <c r="J344" i="9"/>
  <c r="F344" i="9"/>
  <c r="B344" i="9"/>
  <c r="J343" i="9"/>
  <c r="F343" i="9"/>
  <c r="B343" i="9"/>
  <c r="A352" i="9"/>
  <c r="I350" i="9"/>
  <c r="E350" i="9"/>
  <c r="A350" i="9"/>
  <c r="I349" i="9"/>
  <c r="E349" i="9"/>
  <c r="A349" i="9"/>
  <c r="I348" i="9"/>
  <c r="E348" i="9"/>
  <c r="A348" i="9"/>
  <c r="I347" i="9"/>
  <c r="E347" i="9"/>
  <c r="A347" i="9"/>
  <c r="I346" i="9"/>
  <c r="E346" i="9"/>
  <c r="A346" i="9"/>
  <c r="I345" i="9"/>
  <c r="E345" i="9"/>
  <c r="H350" i="9"/>
  <c r="D349" i="9"/>
  <c r="L347" i="9"/>
  <c r="H346" i="9"/>
  <c r="D345" i="9"/>
  <c r="H344" i="9"/>
  <c r="L343" i="9"/>
  <c r="D343" i="9"/>
  <c r="D350" i="9"/>
  <c r="L348" i="9"/>
  <c r="H347" i="9"/>
  <c r="D346" i="9"/>
  <c r="A345" i="9"/>
  <c r="E344" i="9"/>
  <c r="I343" i="9"/>
  <c r="A343" i="9"/>
  <c r="L349" i="9"/>
  <c r="H348" i="9"/>
  <c r="D347" i="9"/>
  <c r="L345" i="9"/>
  <c r="L344" i="9"/>
  <c r="D344" i="9"/>
  <c r="H343" i="9"/>
  <c r="B342" i="9"/>
  <c r="D348" i="9"/>
  <c r="A344" i="9"/>
  <c r="L346" i="9"/>
  <c r="E343" i="9"/>
  <c r="L350" i="9"/>
  <c r="H345" i="9"/>
  <c r="H349" i="9"/>
  <c r="I344" i="9"/>
  <c r="L424" i="5" l="1"/>
  <c r="H424" i="5"/>
  <c r="D424" i="5"/>
  <c r="M422" i="5"/>
  <c r="I422" i="5"/>
  <c r="D422" i="5"/>
  <c r="J424" i="5"/>
  <c r="E424" i="5"/>
  <c r="L422" i="5"/>
  <c r="F422" i="5"/>
  <c r="I424" i="5"/>
  <c r="N423" i="5"/>
  <c r="K422" i="5"/>
  <c r="E422" i="5"/>
  <c r="M424" i="5"/>
  <c r="G424" i="5"/>
  <c r="M423" i="5"/>
  <c r="J422" i="5"/>
  <c r="N422" i="5"/>
  <c r="A429" i="5"/>
  <c r="A425" i="5"/>
  <c r="F424" i="5"/>
  <c r="A426" i="5"/>
  <c r="G422" i="5"/>
  <c r="C424" i="5"/>
  <c r="A432" i="5"/>
  <c r="A428" i="5"/>
  <c r="K424" i="5"/>
  <c r="B424" i="5"/>
  <c r="A431" i="5"/>
  <c r="A427" i="5"/>
  <c r="A430" i="5"/>
  <c r="L428" i="5"/>
  <c r="K429" i="5"/>
  <c r="M426" i="5"/>
  <c r="E428" i="5"/>
  <c r="I429" i="5"/>
  <c r="J429" i="5"/>
  <c r="L429" i="5"/>
  <c r="C431" i="5"/>
  <c r="F425" i="5"/>
  <c r="M425" i="5"/>
  <c r="I425" i="5"/>
  <c r="J425" i="5"/>
  <c r="D428" i="5"/>
  <c r="M428" i="5"/>
  <c r="J428" i="5"/>
  <c r="K431" i="5"/>
  <c r="C426" i="5"/>
  <c r="B432" i="5"/>
  <c r="C429" i="5"/>
  <c r="B425" i="5"/>
  <c r="G428" i="5"/>
  <c r="G431" i="5"/>
  <c r="J432" i="5"/>
  <c r="G427" i="5"/>
  <c r="H431" i="5"/>
  <c r="E426" i="5"/>
  <c r="C425" i="5"/>
  <c r="H432" i="5"/>
  <c r="I427" i="5"/>
  <c r="E431" i="5"/>
  <c r="L430" i="5"/>
  <c r="H425" i="5"/>
  <c r="F428" i="5"/>
  <c r="M430" i="5"/>
  <c r="E430" i="5"/>
  <c r="J427" i="5"/>
  <c r="M427" i="5"/>
  <c r="I431" i="5"/>
  <c r="F427" i="5"/>
  <c r="M432" i="5"/>
  <c r="H429" i="5"/>
  <c r="G429" i="5"/>
  <c r="B429" i="5"/>
  <c r="K426" i="5"/>
  <c r="L432" i="5"/>
  <c r="H427" i="5"/>
  <c r="B428" i="5"/>
  <c r="M429" i="5"/>
  <c r="I430" i="5"/>
  <c r="M431" i="5"/>
  <c r="C432" i="5"/>
  <c r="H428" i="5"/>
  <c r="F429" i="5"/>
  <c r="C428" i="5"/>
  <c r="K428" i="5"/>
  <c r="K427" i="5"/>
  <c r="D432" i="5"/>
  <c r="L426" i="5"/>
  <c r="C427" i="5"/>
  <c r="B431" i="5"/>
  <c r="B426" i="5"/>
  <c r="I428" i="5"/>
  <c r="D425" i="5"/>
  <c r="D429" i="5"/>
  <c r="F431" i="5"/>
  <c r="E429" i="5"/>
  <c r="J426" i="5"/>
  <c r="J431" i="5"/>
  <c r="H426" i="5"/>
  <c r="D426" i="5"/>
  <c r="E432" i="5"/>
  <c r="E425" i="5"/>
  <c r="D427" i="5"/>
  <c r="G430" i="5"/>
  <c r="C430" i="5"/>
  <c r="G432" i="5"/>
  <c r="B427" i="5"/>
  <c r="F432" i="5"/>
  <c r="F430" i="5"/>
  <c r="B430" i="5"/>
  <c r="C422" i="5"/>
  <c r="D431" i="5"/>
  <c r="L425" i="5"/>
  <c r="I432" i="5"/>
  <c r="K425" i="5"/>
  <c r="H430" i="5"/>
  <c r="I426" i="5"/>
  <c r="G426" i="5"/>
  <c r="K430" i="5"/>
  <c r="L427" i="5"/>
  <c r="L431" i="5"/>
  <c r="D430" i="5"/>
  <c r="G425" i="5"/>
  <c r="E427" i="5"/>
  <c r="K432" i="5"/>
  <c r="J430" i="5"/>
  <c r="F426" i="5"/>
  <c r="A362" i="9"/>
  <c r="I360" i="9"/>
  <c r="E360" i="9"/>
  <c r="A360" i="9"/>
  <c r="I359" i="9"/>
  <c r="E359" i="9"/>
  <c r="A359" i="9"/>
  <c r="I358" i="9"/>
  <c r="E358" i="9"/>
  <c r="A358" i="9"/>
  <c r="I357" i="9"/>
  <c r="E357" i="9"/>
  <c r="A357" i="9"/>
  <c r="I356" i="9"/>
  <c r="E356" i="9"/>
  <c r="A356" i="9"/>
  <c r="I355" i="9"/>
  <c r="E355" i="9"/>
  <c r="A355" i="9"/>
  <c r="I354" i="9"/>
  <c r="E354" i="9"/>
  <c r="A354" i="9"/>
  <c r="I353" i="9"/>
  <c r="E353" i="9"/>
  <c r="A353" i="9"/>
  <c r="L360" i="9"/>
  <c r="H360" i="9"/>
  <c r="D360" i="9"/>
  <c r="L359" i="9"/>
  <c r="H359" i="9"/>
  <c r="D359" i="9"/>
  <c r="L358" i="9"/>
  <c r="H358" i="9"/>
  <c r="D358" i="9"/>
  <c r="L357" i="9"/>
  <c r="H357" i="9"/>
  <c r="D357" i="9"/>
  <c r="L356" i="9"/>
  <c r="H356" i="9"/>
  <c r="D356" i="9"/>
  <c r="L355" i="9"/>
  <c r="H355" i="9"/>
  <c r="D355" i="9"/>
  <c r="L354" i="9"/>
  <c r="H354" i="9"/>
  <c r="D354" i="9"/>
  <c r="L353" i="9"/>
  <c r="H353" i="9"/>
  <c r="D353" i="9"/>
  <c r="B352" i="9"/>
  <c r="K360" i="9"/>
  <c r="G360" i="9"/>
  <c r="C360" i="9"/>
  <c r="K359" i="9"/>
  <c r="G359" i="9"/>
  <c r="C359" i="9"/>
  <c r="K358" i="9"/>
  <c r="G358" i="9"/>
  <c r="C358" i="9"/>
  <c r="K357" i="9"/>
  <c r="G357" i="9"/>
  <c r="C357" i="9"/>
  <c r="K356" i="9"/>
  <c r="G356" i="9"/>
  <c r="C356" i="9"/>
  <c r="K355" i="9"/>
  <c r="G355" i="9"/>
  <c r="C355" i="9"/>
  <c r="K354" i="9"/>
  <c r="G354" i="9"/>
  <c r="C354" i="9"/>
  <c r="K353" i="9"/>
  <c r="G353" i="9"/>
  <c r="C353" i="9"/>
  <c r="F360" i="9"/>
  <c r="B359" i="9"/>
  <c r="J357" i="9"/>
  <c r="F356" i="9"/>
  <c r="B355" i="9"/>
  <c r="J353" i="9"/>
  <c r="B360" i="9"/>
  <c r="J358" i="9"/>
  <c r="F357" i="9"/>
  <c r="B356" i="9"/>
  <c r="J354" i="9"/>
  <c r="F353" i="9"/>
  <c r="J359" i="9"/>
  <c r="F358" i="9"/>
  <c r="B357" i="9"/>
  <c r="J355" i="9"/>
  <c r="F354" i="9"/>
  <c r="B353" i="9"/>
  <c r="J360" i="9"/>
  <c r="F355" i="9"/>
  <c r="F359" i="9"/>
  <c r="B354" i="9"/>
  <c r="B358" i="9"/>
  <c r="J356" i="9"/>
  <c r="J436" i="5" l="1"/>
  <c r="F436" i="5"/>
  <c r="M435" i="5"/>
  <c r="K434" i="5"/>
  <c r="F434" i="5"/>
  <c r="I436" i="5"/>
  <c r="D436" i="5"/>
  <c r="L434" i="5"/>
  <c r="E434" i="5"/>
  <c r="M436" i="5"/>
  <c r="H436" i="5"/>
  <c r="N435" i="5"/>
  <c r="J434" i="5"/>
  <c r="D434" i="5"/>
  <c r="L436" i="5"/>
  <c r="G436" i="5"/>
  <c r="N434" i="5"/>
  <c r="I434" i="5"/>
  <c r="M434" i="5"/>
  <c r="B436" i="5"/>
  <c r="A444" i="5"/>
  <c r="A440" i="5"/>
  <c r="C436" i="5"/>
  <c r="A437" i="5"/>
  <c r="G434" i="5"/>
  <c r="A443" i="5"/>
  <c r="A439" i="5"/>
  <c r="A441" i="5"/>
  <c r="K436" i="5"/>
  <c r="A442" i="5"/>
  <c r="A438" i="5"/>
  <c r="E436" i="5"/>
  <c r="G442" i="5"/>
  <c r="H444" i="5"/>
  <c r="G441" i="5"/>
  <c r="E438" i="5"/>
  <c r="M441" i="5"/>
  <c r="E437" i="5"/>
  <c r="I439" i="5"/>
  <c r="J442" i="5"/>
  <c r="H438" i="5"/>
  <c r="J439" i="5"/>
  <c r="H440" i="5"/>
  <c r="K444" i="5"/>
  <c r="J441" i="5"/>
  <c r="M438" i="5"/>
  <c r="L444" i="5"/>
  <c r="H441" i="5"/>
  <c r="K443" i="5"/>
  <c r="I440" i="5"/>
  <c r="D444" i="5"/>
  <c r="G438" i="5"/>
  <c r="G440" i="5"/>
  <c r="M444" i="5"/>
  <c r="L438" i="5"/>
  <c r="G444" i="5"/>
  <c r="K442" i="5"/>
  <c r="F441" i="5"/>
  <c r="L443" i="5"/>
  <c r="H437" i="5"/>
  <c r="J443" i="5"/>
  <c r="F438" i="5"/>
  <c r="L439" i="5"/>
  <c r="L442" i="5"/>
  <c r="J440" i="5"/>
  <c r="M442" i="5"/>
  <c r="K438" i="5"/>
  <c r="E444" i="5"/>
  <c r="E439" i="5"/>
  <c r="K441" i="5"/>
  <c r="J437" i="5"/>
  <c r="C443" i="5"/>
  <c r="I442" i="5"/>
  <c r="D439" i="5"/>
  <c r="L437" i="5"/>
  <c r="K437" i="5"/>
  <c r="C442" i="5"/>
  <c r="F442" i="5"/>
  <c r="C438" i="5"/>
  <c r="F439" i="5"/>
  <c r="C441" i="5"/>
  <c r="F444" i="5"/>
  <c r="C444" i="5"/>
  <c r="M443" i="5"/>
  <c r="L440" i="5"/>
  <c r="K439" i="5"/>
  <c r="G437" i="5"/>
  <c r="E443" i="5"/>
  <c r="I438" i="5"/>
  <c r="B440" i="5"/>
  <c r="M439" i="5"/>
  <c r="B437" i="5"/>
  <c r="J444" i="5"/>
  <c r="D441" i="5"/>
  <c r="D437" i="5"/>
  <c r="D443" i="5"/>
  <c r="C440" i="5"/>
  <c r="D442" i="5"/>
  <c r="C439" i="5"/>
  <c r="M440" i="5"/>
  <c r="I443" i="5"/>
  <c r="M437" i="5"/>
  <c r="L441" i="5"/>
  <c r="C437" i="5"/>
  <c r="E441" i="5"/>
  <c r="B444" i="5"/>
  <c r="J438" i="5"/>
  <c r="E440" i="5"/>
  <c r="E442" i="5"/>
  <c r="B441" i="5"/>
  <c r="G443" i="5"/>
  <c r="D438" i="5"/>
  <c r="F443" i="5"/>
  <c r="B438" i="5"/>
  <c r="G439" i="5"/>
  <c r="H443" i="5"/>
  <c r="F440" i="5"/>
  <c r="B439" i="5"/>
  <c r="B443" i="5"/>
  <c r="H439" i="5"/>
  <c r="D440" i="5"/>
  <c r="C434" i="5"/>
  <c r="F437" i="5"/>
  <c r="I444" i="5"/>
  <c r="I441" i="5"/>
  <c r="B442" i="5"/>
  <c r="I437" i="5"/>
  <c r="H442" i="5"/>
  <c r="K440" i="5"/>
  <c r="K370" i="9"/>
  <c r="G370" i="9"/>
  <c r="C370" i="9"/>
  <c r="K369" i="9"/>
  <c r="G369" i="9"/>
  <c r="C369" i="9"/>
  <c r="K368" i="9"/>
  <c r="G368" i="9"/>
  <c r="C368" i="9"/>
  <c r="K367" i="9"/>
  <c r="G367" i="9"/>
  <c r="C367" i="9"/>
  <c r="K366" i="9"/>
  <c r="G366" i="9"/>
  <c r="C366" i="9"/>
  <c r="K365" i="9"/>
  <c r="G365" i="9"/>
  <c r="C365" i="9"/>
  <c r="K364" i="9"/>
  <c r="G364" i="9"/>
  <c r="C364" i="9"/>
  <c r="K363" i="9"/>
  <c r="G363" i="9"/>
  <c r="C363" i="9"/>
  <c r="J370" i="9"/>
  <c r="F370" i="9"/>
  <c r="B370" i="9"/>
  <c r="J369" i="9"/>
  <c r="F369" i="9"/>
  <c r="B369" i="9"/>
  <c r="J368" i="9"/>
  <c r="F368" i="9"/>
  <c r="B368" i="9"/>
  <c r="J367" i="9"/>
  <c r="F367" i="9"/>
  <c r="B367" i="9"/>
  <c r="J366" i="9"/>
  <c r="F366" i="9"/>
  <c r="B366" i="9"/>
  <c r="J365" i="9"/>
  <c r="F365" i="9"/>
  <c r="B365" i="9"/>
  <c r="J364" i="9"/>
  <c r="F364" i="9"/>
  <c r="B364" i="9"/>
  <c r="J363" i="9"/>
  <c r="F363" i="9"/>
  <c r="B363" i="9"/>
  <c r="A372" i="9"/>
  <c r="I370" i="9"/>
  <c r="E370" i="9"/>
  <c r="A370" i="9"/>
  <c r="I369" i="9"/>
  <c r="E369" i="9"/>
  <c r="A369" i="9"/>
  <c r="I368" i="9"/>
  <c r="E368" i="9"/>
  <c r="A368" i="9"/>
  <c r="I367" i="9"/>
  <c r="E367" i="9"/>
  <c r="A367" i="9"/>
  <c r="I366" i="9"/>
  <c r="E366" i="9"/>
  <c r="A366" i="9"/>
  <c r="I365" i="9"/>
  <c r="E365" i="9"/>
  <c r="A365" i="9"/>
  <c r="I364" i="9"/>
  <c r="E364" i="9"/>
  <c r="A364" i="9"/>
  <c r="I363" i="9"/>
  <c r="E363" i="9"/>
  <c r="A363" i="9"/>
  <c r="D370" i="9"/>
  <c r="L368" i="9"/>
  <c r="H367" i="9"/>
  <c r="D366" i="9"/>
  <c r="L364" i="9"/>
  <c r="H363" i="9"/>
  <c r="L369" i="9"/>
  <c r="H368" i="9"/>
  <c r="D367" i="9"/>
  <c r="L365" i="9"/>
  <c r="H364" i="9"/>
  <c r="D363" i="9"/>
  <c r="L370" i="9"/>
  <c r="H369" i="9"/>
  <c r="D368" i="9"/>
  <c r="L366" i="9"/>
  <c r="H365" i="9"/>
  <c r="D364" i="9"/>
  <c r="B362" i="9"/>
  <c r="L367" i="9"/>
  <c r="H366" i="9"/>
  <c r="H370" i="9"/>
  <c r="D365" i="9"/>
  <c r="L363" i="9"/>
  <c r="D369" i="9"/>
  <c r="L448" i="5" l="1"/>
  <c r="H448" i="5"/>
  <c r="D448" i="5"/>
  <c r="M446" i="5"/>
  <c r="I446" i="5"/>
  <c r="D446" i="5"/>
  <c r="I448" i="5"/>
  <c r="N447" i="5"/>
  <c r="K446" i="5"/>
  <c r="E446" i="5"/>
  <c r="M448" i="5"/>
  <c r="G448" i="5"/>
  <c r="M447" i="5"/>
  <c r="J446" i="5"/>
  <c r="K448" i="5"/>
  <c r="F448" i="5"/>
  <c r="N446" i="5"/>
  <c r="G446" i="5"/>
  <c r="L446" i="5"/>
  <c r="A455" i="5"/>
  <c r="A451" i="5"/>
  <c r="E448" i="5"/>
  <c r="F446" i="5"/>
  <c r="C448" i="5"/>
  <c r="A454" i="5"/>
  <c r="A450" i="5"/>
  <c r="A452" i="5"/>
  <c r="J448" i="5"/>
  <c r="B448" i="5"/>
  <c r="A453" i="5"/>
  <c r="A449" i="5"/>
  <c r="A456" i="5"/>
  <c r="F455" i="5"/>
  <c r="H453" i="5"/>
  <c r="K451" i="5"/>
  <c r="B450" i="5"/>
  <c r="C456" i="5"/>
  <c r="F454" i="5"/>
  <c r="H452" i="5"/>
  <c r="K450" i="5"/>
  <c r="B449" i="5"/>
  <c r="H455" i="5"/>
  <c r="K453" i="5"/>
  <c r="B452" i="5"/>
  <c r="F452" i="5"/>
  <c r="G455" i="5"/>
  <c r="K449" i="5"/>
  <c r="D453" i="5"/>
  <c r="H454" i="5"/>
  <c r="D450" i="5"/>
  <c r="M451" i="5"/>
  <c r="I449" i="5"/>
  <c r="M454" i="5"/>
  <c r="I452" i="5"/>
  <c r="E454" i="5"/>
  <c r="M456" i="5"/>
  <c r="C455" i="5"/>
  <c r="B451" i="5"/>
  <c r="C446" i="5"/>
  <c r="F449" i="5"/>
  <c r="E453" i="5"/>
  <c r="M450" i="5"/>
  <c r="M453" i="5"/>
  <c r="E450" i="5"/>
  <c r="D451" i="5"/>
  <c r="G452" i="5"/>
  <c r="J449" i="5"/>
  <c r="I453" i="5"/>
  <c r="J456" i="5"/>
  <c r="L454" i="5"/>
  <c r="C453" i="5"/>
  <c r="F451" i="5"/>
  <c r="H449" i="5"/>
  <c r="J455" i="5"/>
  <c r="L453" i="5"/>
  <c r="C452" i="5"/>
  <c r="F450" i="5"/>
  <c r="L456" i="5"/>
  <c r="F453" i="5"/>
  <c r="H451" i="5"/>
  <c r="J453" i="5"/>
  <c r="G451" i="5"/>
  <c r="C451" i="5"/>
  <c r="E456" i="5"/>
  <c r="M452" i="5"/>
  <c r="G449" i="5"/>
  <c r="J450" i="5"/>
  <c r="I450" i="5"/>
  <c r="E451" i="5"/>
  <c r="D456" i="5"/>
  <c r="G454" i="5"/>
  <c r="J452" i="5"/>
  <c r="L450" i="5"/>
  <c r="C449" i="5"/>
  <c r="D455" i="5"/>
  <c r="G453" i="5"/>
  <c r="J451" i="5"/>
  <c r="L449" i="5"/>
  <c r="G456" i="5"/>
  <c r="J454" i="5"/>
  <c r="L452" i="5"/>
  <c r="L455" i="5"/>
  <c r="C450" i="5"/>
  <c r="L451" i="5"/>
  <c r="K456" i="5"/>
  <c r="H450" i="5"/>
  <c r="K452" i="5"/>
  <c r="E449" i="5"/>
  <c r="I454" i="5"/>
  <c r="E452" i="5"/>
  <c r="M449" i="5"/>
  <c r="E455" i="5"/>
  <c r="I455" i="5"/>
  <c r="K455" i="5"/>
  <c r="B454" i="5"/>
  <c r="D452" i="5"/>
  <c r="H456" i="5"/>
  <c r="K454" i="5"/>
  <c r="B453" i="5"/>
  <c r="B456" i="5"/>
  <c r="C454" i="5"/>
  <c r="B455" i="5"/>
  <c r="M455" i="5"/>
  <c r="I451" i="5"/>
  <c r="G450" i="5"/>
  <c r="D454" i="5"/>
  <c r="D449" i="5"/>
  <c r="F456" i="5"/>
  <c r="I456" i="5"/>
  <c r="L380" i="9"/>
  <c r="H380" i="9"/>
  <c r="D380" i="9"/>
  <c r="L379" i="9"/>
  <c r="H379" i="9"/>
  <c r="D379" i="9"/>
  <c r="L378" i="9"/>
  <c r="H378" i="9"/>
  <c r="D378" i="9"/>
  <c r="L377" i="9"/>
  <c r="H377" i="9"/>
  <c r="D377" i="9"/>
  <c r="L376" i="9"/>
  <c r="H376" i="9"/>
  <c r="D376" i="9"/>
  <c r="L375" i="9"/>
  <c r="K380" i="9"/>
  <c r="G380" i="9"/>
  <c r="C380" i="9"/>
  <c r="K379" i="9"/>
  <c r="G379" i="9"/>
  <c r="C379" i="9"/>
  <c r="K378" i="9"/>
  <c r="G378" i="9"/>
  <c r="C378" i="9"/>
  <c r="K377" i="9"/>
  <c r="G377" i="9"/>
  <c r="J380" i="9"/>
  <c r="B380" i="9"/>
  <c r="F379" i="9"/>
  <c r="J378" i="9"/>
  <c r="B378" i="9"/>
  <c r="F377" i="9"/>
  <c r="A377" i="9"/>
  <c r="G376" i="9"/>
  <c r="B376" i="9"/>
  <c r="I375" i="9"/>
  <c r="E375" i="9"/>
  <c r="A375" i="9"/>
  <c r="I374" i="9"/>
  <c r="E374" i="9"/>
  <c r="A374" i="9"/>
  <c r="I373" i="9"/>
  <c r="E373" i="9"/>
  <c r="A373" i="9"/>
  <c r="I380" i="9"/>
  <c r="A380" i="9"/>
  <c r="E379" i="9"/>
  <c r="I378" i="9"/>
  <c r="A378" i="9"/>
  <c r="E377" i="9"/>
  <c r="K376" i="9"/>
  <c r="F376" i="9"/>
  <c r="A376" i="9"/>
  <c r="H375" i="9"/>
  <c r="D375" i="9"/>
  <c r="L374" i="9"/>
  <c r="H374" i="9"/>
  <c r="D374" i="9"/>
  <c r="L373" i="9"/>
  <c r="H373" i="9"/>
  <c r="D373" i="9"/>
  <c r="B372" i="9"/>
  <c r="F380" i="9"/>
  <c r="J379" i="9"/>
  <c r="B379" i="9"/>
  <c r="F378" i="9"/>
  <c r="J377" i="9"/>
  <c r="C377" i="9"/>
  <c r="J376" i="9"/>
  <c r="E376" i="9"/>
  <c r="K375" i="9"/>
  <c r="G375" i="9"/>
  <c r="C375" i="9"/>
  <c r="K374" i="9"/>
  <c r="G374" i="9"/>
  <c r="C374" i="9"/>
  <c r="K373" i="9"/>
  <c r="G373" i="9"/>
  <c r="C373" i="9"/>
  <c r="A382" i="9"/>
  <c r="E378" i="9"/>
  <c r="C376" i="9"/>
  <c r="J374" i="9"/>
  <c r="F373" i="9"/>
  <c r="E380" i="9"/>
  <c r="I377" i="9"/>
  <c r="J375" i="9"/>
  <c r="F374" i="9"/>
  <c r="B373" i="9"/>
  <c r="I379" i="9"/>
  <c r="B377" i="9"/>
  <c r="F375" i="9"/>
  <c r="B374" i="9"/>
  <c r="B375" i="9"/>
  <c r="J373" i="9"/>
  <c r="A379" i="9"/>
  <c r="I376" i="9"/>
  <c r="J460" i="5" l="1"/>
  <c r="F460" i="5"/>
  <c r="M459" i="5"/>
  <c r="K458" i="5"/>
  <c r="F458" i="5"/>
  <c r="M460" i="5"/>
  <c r="H460" i="5"/>
  <c r="N459" i="5"/>
  <c r="J458" i="5"/>
  <c r="D458" i="5"/>
  <c r="L460" i="5"/>
  <c r="G460" i="5"/>
  <c r="N458" i="5"/>
  <c r="I458" i="5"/>
  <c r="K460" i="5"/>
  <c r="E460" i="5"/>
  <c r="M458" i="5"/>
  <c r="G458" i="5"/>
  <c r="L458" i="5"/>
  <c r="B460" i="5"/>
  <c r="A466" i="5"/>
  <c r="A462" i="5"/>
  <c r="A463" i="5"/>
  <c r="E458" i="5"/>
  <c r="A465" i="5"/>
  <c r="A461" i="5"/>
  <c r="C460" i="5"/>
  <c r="A467" i="5"/>
  <c r="I460" i="5"/>
  <c r="A468" i="5"/>
  <c r="A464" i="5"/>
  <c r="D460" i="5"/>
  <c r="D468" i="5"/>
  <c r="E462" i="5"/>
  <c r="F466" i="5"/>
  <c r="K466" i="5"/>
  <c r="L467" i="5"/>
  <c r="K467" i="5"/>
  <c r="C465" i="5"/>
  <c r="M466" i="5"/>
  <c r="J464" i="5"/>
  <c r="H464" i="5"/>
  <c r="L464" i="5"/>
  <c r="K464" i="5"/>
  <c r="G463" i="5"/>
  <c r="F464" i="5"/>
  <c r="C464" i="5"/>
  <c r="E464" i="5"/>
  <c r="D464" i="5"/>
  <c r="B461" i="5"/>
  <c r="J461" i="5"/>
  <c r="I464" i="5"/>
  <c r="E468" i="5"/>
  <c r="I463" i="5"/>
  <c r="I465" i="5"/>
  <c r="M467" i="5"/>
  <c r="H461" i="5"/>
  <c r="B465" i="5"/>
  <c r="M464" i="5"/>
  <c r="H465" i="5"/>
  <c r="E465" i="5"/>
  <c r="L462" i="5"/>
  <c r="J468" i="5"/>
  <c r="F463" i="5"/>
  <c r="K462" i="5"/>
  <c r="I462" i="5"/>
  <c r="H462" i="5"/>
  <c r="F468" i="5"/>
  <c r="B463" i="5"/>
  <c r="G462" i="5"/>
  <c r="D462" i="5"/>
  <c r="B462" i="5"/>
  <c r="B468" i="5"/>
  <c r="I461" i="5"/>
  <c r="J466" i="5"/>
  <c r="L463" i="5"/>
  <c r="C466" i="5"/>
  <c r="H463" i="5"/>
  <c r="F461" i="5"/>
  <c r="E463" i="5"/>
  <c r="K465" i="5"/>
  <c r="J463" i="5"/>
  <c r="D463" i="5"/>
  <c r="C463" i="5"/>
  <c r="M462" i="5"/>
  <c r="H467" i="5"/>
  <c r="F467" i="5"/>
  <c r="C468" i="5"/>
  <c r="G461" i="5"/>
  <c r="C458" i="5"/>
  <c r="L461" i="5"/>
  <c r="B467" i="5"/>
  <c r="I467" i="5"/>
  <c r="C461" i="5"/>
  <c r="L468" i="5"/>
  <c r="J462" i="5"/>
  <c r="M468" i="5"/>
  <c r="M461" i="5"/>
  <c r="D467" i="5"/>
  <c r="M463" i="5"/>
  <c r="M465" i="5"/>
  <c r="B464" i="5"/>
  <c r="D465" i="5"/>
  <c r="K463" i="5"/>
  <c r="G464" i="5"/>
  <c r="L466" i="5"/>
  <c r="J467" i="5"/>
  <c r="H468" i="5"/>
  <c r="K461" i="5"/>
  <c r="E461" i="5"/>
  <c r="D461" i="5"/>
  <c r="F462" i="5"/>
  <c r="B466" i="5"/>
  <c r="E466" i="5"/>
  <c r="E467" i="5"/>
  <c r="C467" i="5"/>
  <c r="D466" i="5"/>
  <c r="J465" i="5"/>
  <c r="L465" i="5"/>
  <c r="I466" i="5"/>
  <c r="H466" i="5"/>
  <c r="G467" i="5"/>
  <c r="C462" i="5"/>
  <c r="K468" i="5"/>
  <c r="G468" i="5"/>
  <c r="F465" i="5"/>
  <c r="I468" i="5"/>
  <c r="G466" i="5"/>
  <c r="G465" i="5"/>
  <c r="J390" i="9"/>
  <c r="F390" i="9"/>
  <c r="B390" i="9"/>
  <c r="J389" i="9"/>
  <c r="F389" i="9"/>
  <c r="B389" i="9"/>
  <c r="J388" i="9"/>
  <c r="F388" i="9"/>
  <c r="B388" i="9"/>
  <c r="J387" i="9"/>
  <c r="F387" i="9"/>
  <c r="B387" i="9"/>
  <c r="J386" i="9"/>
  <c r="F386" i="9"/>
  <c r="B386" i="9"/>
  <c r="J385" i="9"/>
  <c r="F385" i="9"/>
  <c r="B385" i="9"/>
  <c r="J384" i="9"/>
  <c r="F384" i="9"/>
  <c r="B384" i="9"/>
  <c r="J383" i="9"/>
  <c r="F383" i="9"/>
  <c r="B383" i="9"/>
  <c r="A392" i="9"/>
  <c r="I390" i="9"/>
  <c r="E390" i="9"/>
  <c r="A390" i="9"/>
  <c r="I389" i="9"/>
  <c r="E389" i="9"/>
  <c r="A389" i="9"/>
  <c r="I388" i="9"/>
  <c r="E388" i="9"/>
  <c r="A388" i="9"/>
  <c r="I387" i="9"/>
  <c r="E387" i="9"/>
  <c r="A387" i="9"/>
  <c r="I386" i="9"/>
  <c r="E386" i="9"/>
  <c r="A386" i="9"/>
  <c r="I385" i="9"/>
  <c r="E385" i="9"/>
  <c r="A385" i="9"/>
  <c r="I384" i="9"/>
  <c r="E384" i="9"/>
  <c r="A384" i="9"/>
  <c r="I383" i="9"/>
  <c r="E383" i="9"/>
  <c r="A383" i="9"/>
  <c r="L390" i="9"/>
  <c r="H390" i="9"/>
  <c r="D390" i="9"/>
  <c r="L389" i="9"/>
  <c r="H389" i="9"/>
  <c r="D389" i="9"/>
  <c r="L388" i="9"/>
  <c r="H388" i="9"/>
  <c r="D388" i="9"/>
  <c r="L387" i="9"/>
  <c r="H387" i="9"/>
  <c r="D387" i="9"/>
  <c r="L386" i="9"/>
  <c r="H386" i="9"/>
  <c r="D386" i="9"/>
  <c r="K389" i="9"/>
  <c r="G388" i="9"/>
  <c r="C387" i="9"/>
  <c r="L385" i="9"/>
  <c r="D385" i="9"/>
  <c r="H384" i="9"/>
  <c r="L383" i="9"/>
  <c r="D383" i="9"/>
  <c r="K390" i="9"/>
  <c r="G389" i="9"/>
  <c r="C388" i="9"/>
  <c r="K386" i="9"/>
  <c r="K385" i="9"/>
  <c r="C385" i="9"/>
  <c r="G384" i="9"/>
  <c r="K383" i="9"/>
  <c r="C383" i="9"/>
  <c r="G390" i="9"/>
  <c r="C389" i="9"/>
  <c r="K387" i="9"/>
  <c r="G386" i="9"/>
  <c r="H385" i="9"/>
  <c r="L384" i="9"/>
  <c r="D384" i="9"/>
  <c r="H383" i="9"/>
  <c r="B382" i="9"/>
  <c r="C390" i="9"/>
  <c r="G385" i="9"/>
  <c r="K388" i="9"/>
  <c r="K384" i="9"/>
  <c r="G387" i="9"/>
  <c r="C384" i="9"/>
  <c r="C386" i="9"/>
  <c r="G383" i="9"/>
  <c r="L472" i="5" l="1"/>
  <c r="H472" i="5"/>
  <c r="D472" i="5"/>
  <c r="M470" i="5"/>
  <c r="I470" i="5"/>
  <c r="D470" i="5"/>
  <c r="M472" i="5"/>
  <c r="G472" i="5"/>
  <c r="M471" i="5"/>
  <c r="J470" i="5"/>
  <c r="K472" i="5"/>
  <c r="F472" i="5"/>
  <c r="N470" i="5"/>
  <c r="G470" i="5"/>
  <c r="J472" i="5"/>
  <c r="E472" i="5"/>
  <c r="L470" i="5"/>
  <c r="F470" i="5"/>
  <c r="K470" i="5"/>
  <c r="A477" i="5"/>
  <c r="A473" i="5"/>
  <c r="N471" i="5"/>
  <c r="A474" i="5"/>
  <c r="E470" i="5"/>
  <c r="C472" i="5"/>
  <c r="A480" i="5"/>
  <c r="A476" i="5"/>
  <c r="I472" i="5"/>
  <c r="B472" i="5"/>
  <c r="A479" i="5"/>
  <c r="A475" i="5"/>
  <c r="A478" i="5"/>
  <c r="C480" i="5"/>
  <c r="B479" i="5"/>
  <c r="G479" i="5"/>
  <c r="J479" i="5"/>
  <c r="I476" i="5"/>
  <c r="C479" i="5"/>
  <c r="K474" i="5"/>
  <c r="K479" i="5"/>
  <c r="I475" i="5"/>
  <c r="J480" i="5"/>
  <c r="E476" i="5"/>
  <c r="E480" i="5"/>
  <c r="F478" i="5"/>
  <c r="H480" i="5"/>
  <c r="D475" i="5"/>
  <c r="E477" i="5"/>
  <c r="B477" i="5"/>
  <c r="H477" i="5"/>
  <c r="F480" i="5"/>
  <c r="E473" i="5"/>
  <c r="L479" i="5"/>
  <c r="H474" i="5"/>
  <c r="F476" i="5"/>
  <c r="E478" i="5"/>
  <c r="B474" i="5"/>
  <c r="G476" i="5"/>
  <c r="M475" i="5"/>
  <c r="B478" i="5"/>
  <c r="M474" i="5"/>
  <c r="M476" i="5"/>
  <c r="C473" i="5"/>
  <c r="K473" i="5"/>
  <c r="F474" i="5"/>
  <c r="C477" i="5"/>
  <c r="K480" i="5"/>
  <c r="D480" i="5"/>
  <c r="K476" i="5"/>
  <c r="D477" i="5"/>
  <c r="G473" i="5"/>
  <c r="L476" i="5"/>
  <c r="H479" i="5"/>
  <c r="G480" i="5"/>
  <c r="M480" i="5"/>
  <c r="B473" i="5"/>
  <c r="I473" i="5"/>
  <c r="F473" i="5"/>
  <c r="J474" i="5"/>
  <c r="H473" i="5"/>
  <c r="B480" i="5"/>
  <c r="C478" i="5"/>
  <c r="J477" i="5"/>
  <c r="C474" i="5"/>
  <c r="M478" i="5"/>
  <c r="J475" i="5"/>
  <c r="M477" i="5"/>
  <c r="M473" i="5"/>
  <c r="J478" i="5"/>
  <c r="G474" i="5"/>
  <c r="I479" i="5"/>
  <c r="F475" i="5"/>
  <c r="C476" i="5"/>
  <c r="E474" i="5"/>
  <c r="D479" i="5"/>
  <c r="L473" i="5"/>
  <c r="G475" i="5"/>
  <c r="F479" i="5"/>
  <c r="D476" i="5"/>
  <c r="I478" i="5"/>
  <c r="E475" i="5"/>
  <c r="H478" i="5"/>
  <c r="D473" i="5"/>
  <c r="I474" i="5"/>
  <c r="I480" i="5"/>
  <c r="L480" i="5"/>
  <c r="C470" i="5"/>
  <c r="K478" i="5"/>
  <c r="K477" i="5"/>
  <c r="G478" i="5"/>
  <c r="E479" i="5"/>
  <c r="L477" i="5"/>
  <c r="J473" i="5"/>
  <c r="L474" i="5"/>
  <c r="I477" i="5"/>
  <c r="M479" i="5"/>
  <c r="H475" i="5"/>
  <c r="D478" i="5"/>
  <c r="F477" i="5"/>
  <c r="B476" i="5"/>
  <c r="J476" i="5"/>
  <c r="G477" i="5"/>
  <c r="C475" i="5"/>
  <c r="H476" i="5"/>
  <c r="L478" i="5"/>
  <c r="B475" i="5"/>
  <c r="L475" i="5"/>
  <c r="K475" i="5"/>
  <c r="D474" i="5"/>
  <c r="L400" i="9"/>
  <c r="H400" i="9"/>
  <c r="D400" i="9"/>
  <c r="L399" i="9"/>
  <c r="H399" i="9"/>
  <c r="D399" i="9"/>
  <c r="L398" i="9"/>
  <c r="H398" i="9"/>
  <c r="D398" i="9"/>
  <c r="L397" i="9"/>
  <c r="H397" i="9"/>
  <c r="D397" i="9"/>
  <c r="L396" i="9"/>
  <c r="H396" i="9"/>
  <c r="D396" i="9"/>
  <c r="L395" i="9"/>
  <c r="H395" i="9"/>
  <c r="D395" i="9"/>
  <c r="L394" i="9"/>
  <c r="H394" i="9"/>
  <c r="D394" i="9"/>
  <c r="L393" i="9"/>
  <c r="H393" i="9"/>
  <c r="D393" i="9"/>
  <c r="B392" i="9"/>
  <c r="K400" i="9"/>
  <c r="G400" i="9"/>
  <c r="C400" i="9"/>
  <c r="K399" i="9"/>
  <c r="G399" i="9"/>
  <c r="C399" i="9"/>
  <c r="K398" i="9"/>
  <c r="G398" i="9"/>
  <c r="C398" i="9"/>
  <c r="K397" i="9"/>
  <c r="G397" i="9"/>
  <c r="C397" i="9"/>
  <c r="K396" i="9"/>
  <c r="G396" i="9"/>
  <c r="C396" i="9"/>
  <c r="K395" i="9"/>
  <c r="G395" i="9"/>
  <c r="C395" i="9"/>
  <c r="K394" i="9"/>
  <c r="G394" i="9"/>
  <c r="C394" i="9"/>
  <c r="K393" i="9"/>
  <c r="G393" i="9"/>
  <c r="C393" i="9"/>
  <c r="J400" i="9"/>
  <c r="F400" i="9"/>
  <c r="B400" i="9"/>
  <c r="J399" i="9"/>
  <c r="F399" i="9"/>
  <c r="B399" i="9"/>
  <c r="J398" i="9"/>
  <c r="F398" i="9"/>
  <c r="B398" i="9"/>
  <c r="J397" i="9"/>
  <c r="F397" i="9"/>
  <c r="B397" i="9"/>
  <c r="J396" i="9"/>
  <c r="F396" i="9"/>
  <c r="B396" i="9"/>
  <c r="J395" i="9"/>
  <c r="F395" i="9"/>
  <c r="B395" i="9"/>
  <c r="J394" i="9"/>
  <c r="F394" i="9"/>
  <c r="B394" i="9"/>
  <c r="J393" i="9"/>
  <c r="F393" i="9"/>
  <c r="B393" i="9"/>
  <c r="A402" i="9"/>
  <c r="I399" i="9"/>
  <c r="E398" i="9"/>
  <c r="A397" i="9"/>
  <c r="I395" i="9"/>
  <c r="E394" i="9"/>
  <c r="A393" i="9"/>
  <c r="I400" i="9"/>
  <c r="E399" i="9"/>
  <c r="A398" i="9"/>
  <c r="I396" i="9"/>
  <c r="E395" i="9"/>
  <c r="A394" i="9"/>
  <c r="E400" i="9"/>
  <c r="A399" i="9"/>
  <c r="I397" i="9"/>
  <c r="E396" i="9"/>
  <c r="A395" i="9"/>
  <c r="I393" i="9"/>
  <c r="E397" i="9"/>
  <c r="A396" i="9"/>
  <c r="A400" i="9"/>
  <c r="I394" i="9"/>
  <c r="I398" i="9"/>
  <c r="E393" i="9"/>
  <c r="J484" i="5" l="1"/>
  <c r="F484" i="5"/>
  <c r="M483" i="5"/>
  <c r="K482" i="5"/>
  <c r="F482" i="5"/>
  <c r="L484" i="5"/>
  <c r="G484" i="5"/>
  <c r="N482" i="5"/>
  <c r="I482" i="5"/>
  <c r="K484" i="5"/>
  <c r="E484" i="5"/>
  <c r="M482" i="5"/>
  <c r="G482" i="5"/>
  <c r="I484" i="5"/>
  <c r="D484" i="5"/>
  <c r="L482" i="5"/>
  <c r="E482" i="5"/>
  <c r="J482" i="5"/>
  <c r="B484" i="5"/>
  <c r="A492" i="5"/>
  <c r="A488" i="5"/>
  <c r="A489" i="5"/>
  <c r="M484" i="5"/>
  <c r="D482" i="5"/>
  <c r="A491" i="5"/>
  <c r="A487" i="5"/>
  <c r="A485" i="5"/>
  <c r="H484" i="5"/>
  <c r="A490" i="5"/>
  <c r="A486" i="5"/>
  <c r="N483" i="5"/>
  <c r="C484" i="5"/>
  <c r="M491" i="5"/>
  <c r="D491" i="5"/>
  <c r="H490" i="5"/>
  <c r="I488" i="5"/>
  <c r="B492" i="5"/>
  <c r="E490" i="5"/>
  <c r="K487" i="5"/>
  <c r="I492" i="5"/>
  <c r="H487" i="5"/>
  <c r="I487" i="5"/>
  <c r="F492" i="5"/>
  <c r="K489" i="5"/>
  <c r="J491" i="5"/>
  <c r="M490" i="5"/>
  <c r="L490" i="5"/>
  <c r="C491" i="5"/>
  <c r="H486" i="5"/>
  <c r="I491" i="5"/>
  <c r="L485" i="5"/>
  <c r="G489" i="5"/>
  <c r="G492" i="5"/>
  <c r="E486" i="5"/>
  <c r="L491" i="5"/>
  <c r="D487" i="5"/>
  <c r="B491" i="5"/>
  <c r="J485" i="5"/>
  <c r="L486" i="5"/>
  <c r="C492" i="5"/>
  <c r="J490" i="5"/>
  <c r="F485" i="5"/>
  <c r="G486" i="5"/>
  <c r="K492" i="5"/>
  <c r="F490" i="5"/>
  <c r="B485" i="5"/>
  <c r="M485" i="5"/>
  <c r="M488" i="5"/>
  <c r="H491" i="5"/>
  <c r="H485" i="5"/>
  <c r="K486" i="5"/>
  <c r="F487" i="5"/>
  <c r="H492" i="5"/>
  <c r="L492" i="5"/>
  <c r="E489" i="5"/>
  <c r="D485" i="5"/>
  <c r="G490" i="5"/>
  <c r="D490" i="5"/>
  <c r="M489" i="5"/>
  <c r="K490" i="5"/>
  <c r="H489" i="5"/>
  <c r="B486" i="5"/>
  <c r="J488" i="5"/>
  <c r="D488" i="5"/>
  <c r="C489" i="5"/>
  <c r="L489" i="5"/>
  <c r="K485" i="5"/>
  <c r="C490" i="5"/>
  <c r="C482" i="5"/>
  <c r="C488" i="5"/>
  <c r="I490" i="5"/>
  <c r="E485" i="5"/>
  <c r="C486" i="5"/>
  <c r="I489" i="5"/>
  <c r="J489" i="5"/>
  <c r="D492" i="5"/>
  <c r="C485" i="5"/>
  <c r="L487" i="5"/>
  <c r="F489" i="5"/>
  <c r="K491" i="5"/>
  <c r="I485" i="5"/>
  <c r="G488" i="5"/>
  <c r="B489" i="5"/>
  <c r="E491" i="5"/>
  <c r="D486" i="5"/>
  <c r="F491" i="5"/>
  <c r="G491" i="5"/>
  <c r="J492" i="5"/>
  <c r="K488" i="5"/>
  <c r="E488" i="5"/>
  <c r="I486" i="5"/>
  <c r="L488" i="5"/>
  <c r="F488" i="5"/>
  <c r="G487" i="5"/>
  <c r="B488" i="5"/>
  <c r="M487" i="5"/>
  <c r="J487" i="5"/>
  <c r="H488" i="5"/>
  <c r="B490" i="5"/>
  <c r="D489" i="5"/>
  <c r="E492" i="5"/>
  <c r="M492" i="5"/>
  <c r="M486" i="5"/>
  <c r="G485" i="5"/>
  <c r="C487" i="5"/>
  <c r="B487" i="5"/>
  <c r="J486" i="5"/>
  <c r="F486" i="5"/>
  <c r="E487" i="5"/>
  <c r="J410" i="9"/>
  <c r="F410" i="9"/>
  <c r="B410" i="9"/>
  <c r="J409" i="9"/>
  <c r="F409" i="9"/>
  <c r="B409" i="9"/>
  <c r="J408" i="9"/>
  <c r="F408" i="9"/>
  <c r="B408" i="9"/>
  <c r="J407" i="9"/>
  <c r="F407" i="9"/>
  <c r="B407" i="9"/>
  <c r="J406" i="9"/>
  <c r="F406" i="9"/>
  <c r="B406" i="9"/>
  <c r="J405" i="9"/>
  <c r="F405" i="9"/>
  <c r="B405" i="9"/>
  <c r="J404" i="9"/>
  <c r="F404" i="9"/>
  <c r="B404" i="9"/>
  <c r="J403" i="9"/>
  <c r="F403" i="9"/>
  <c r="B403" i="9"/>
  <c r="A412" i="9"/>
  <c r="I410" i="9"/>
  <c r="E410" i="9"/>
  <c r="A410" i="9"/>
  <c r="I409" i="9"/>
  <c r="E409" i="9"/>
  <c r="A409" i="9"/>
  <c r="I408" i="9"/>
  <c r="E408" i="9"/>
  <c r="A408" i="9"/>
  <c r="I407" i="9"/>
  <c r="E407" i="9"/>
  <c r="A407" i="9"/>
  <c r="I406" i="9"/>
  <c r="E406" i="9"/>
  <c r="A406" i="9"/>
  <c r="I405" i="9"/>
  <c r="E405" i="9"/>
  <c r="A405" i="9"/>
  <c r="I404" i="9"/>
  <c r="E404" i="9"/>
  <c r="A404" i="9"/>
  <c r="I403" i="9"/>
  <c r="E403" i="9"/>
  <c r="A403" i="9"/>
  <c r="L410" i="9"/>
  <c r="H410" i="9"/>
  <c r="D410" i="9"/>
  <c r="L409" i="9"/>
  <c r="H409" i="9"/>
  <c r="D409" i="9"/>
  <c r="L408" i="9"/>
  <c r="H408" i="9"/>
  <c r="D408" i="9"/>
  <c r="L407" i="9"/>
  <c r="H407" i="9"/>
  <c r="D407" i="9"/>
  <c r="L406" i="9"/>
  <c r="H406" i="9"/>
  <c r="D406" i="9"/>
  <c r="L405" i="9"/>
  <c r="H405" i="9"/>
  <c r="D405" i="9"/>
  <c r="L404" i="9"/>
  <c r="H404" i="9"/>
  <c r="D404" i="9"/>
  <c r="L403" i="9"/>
  <c r="H403" i="9"/>
  <c r="D403" i="9"/>
  <c r="B402" i="9"/>
  <c r="K410" i="9"/>
  <c r="G409" i="9"/>
  <c r="C408" i="9"/>
  <c r="K406" i="9"/>
  <c r="G405" i="9"/>
  <c r="C404" i="9"/>
  <c r="G410" i="9"/>
  <c r="C409" i="9"/>
  <c r="K407" i="9"/>
  <c r="G406" i="9"/>
  <c r="C405" i="9"/>
  <c r="K403" i="9"/>
  <c r="C410" i="9"/>
  <c r="K408" i="9"/>
  <c r="G407" i="9"/>
  <c r="C406" i="9"/>
  <c r="K404" i="9"/>
  <c r="G403" i="9"/>
  <c r="K409" i="9"/>
  <c r="G404" i="9"/>
  <c r="G408" i="9"/>
  <c r="C403" i="9"/>
  <c r="C407" i="9"/>
  <c r="K405" i="9"/>
  <c r="L496" i="5" l="1"/>
  <c r="H496" i="5"/>
  <c r="D496" i="5"/>
  <c r="M494" i="5"/>
  <c r="I494" i="5"/>
  <c r="D494" i="5"/>
  <c r="K496" i="5"/>
  <c r="F496" i="5"/>
  <c r="N494" i="5"/>
  <c r="G494" i="5"/>
  <c r="J496" i="5"/>
  <c r="E496" i="5"/>
  <c r="L494" i="5"/>
  <c r="F494" i="5"/>
  <c r="I496" i="5"/>
  <c r="N495" i="5"/>
  <c r="K494" i="5"/>
  <c r="E494" i="5"/>
  <c r="J494" i="5"/>
  <c r="A503" i="5"/>
  <c r="A499" i="5"/>
  <c r="M495" i="5"/>
  <c r="A504" i="5"/>
  <c r="M496" i="5"/>
  <c r="C496" i="5"/>
  <c r="A502" i="5"/>
  <c r="A498" i="5"/>
  <c r="G496" i="5"/>
  <c r="B496" i="5"/>
  <c r="A501" i="5"/>
  <c r="A497" i="5"/>
  <c r="A500" i="5"/>
  <c r="M502" i="5"/>
  <c r="M503" i="5"/>
  <c r="B499" i="5"/>
  <c r="F503" i="5"/>
  <c r="L501" i="5"/>
  <c r="E498" i="5"/>
  <c r="M499" i="5"/>
  <c r="E503" i="5"/>
  <c r="G501" i="5"/>
  <c r="K502" i="5"/>
  <c r="E500" i="5"/>
  <c r="M501" i="5"/>
  <c r="C494" i="5"/>
  <c r="F501" i="5"/>
  <c r="K501" i="5"/>
  <c r="F502" i="5"/>
  <c r="C500" i="5"/>
  <c r="F498" i="5"/>
  <c r="E504" i="5"/>
  <c r="H500" i="5"/>
  <c r="C499" i="5"/>
  <c r="D504" i="5"/>
  <c r="L498" i="5"/>
  <c r="D497" i="5"/>
  <c r="C504" i="5"/>
  <c r="J501" i="5"/>
  <c r="F499" i="5"/>
  <c r="B497" i="5"/>
  <c r="G502" i="5"/>
  <c r="E499" i="5"/>
  <c r="K503" i="5"/>
  <c r="J500" i="5"/>
  <c r="G497" i="5"/>
  <c r="B502" i="5"/>
  <c r="M498" i="5"/>
  <c r="B501" i="5"/>
  <c r="C497" i="5"/>
  <c r="I498" i="5"/>
  <c r="L500" i="5"/>
  <c r="J498" i="5"/>
  <c r="H504" i="5"/>
  <c r="D499" i="5"/>
  <c r="M500" i="5"/>
  <c r="L502" i="5"/>
  <c r="H497" i="5"/>
  <c r="C503" i="5"/>
  <c r="I503" i="5"/>
  <c r="H498" i="5"/>
  <c r="L499" i="5"/>
  <c r="I500" i="5"/>
  <c r="C498" i="5"/>
  <c r="K500" i="5"/>
  <c r="J497" i="5"/>
  <c r="J503" i="5"/>
  <c r="F500" i="5"/>
  <c r="H503" i="5"/>
  <c r="E502" i="5"/>
  <c r="G504" i="5"/>
  <c r="I499" i="5"/>
  <c r="J504" i="5"/>
  <c r="I497" i="5"/>
  <c r="I504" i="5"/>
  <c r="J499" i="5"/>
  <c r="D502" i="5"/>
  <c r="B504" i="5"/>
  <c r="L503" i="5"/>
  <c r="G503" i="5"/>
  <c r="C501" i="5"/>
  <c r="K498" i="5"/>
  <c r="K504" i="5"/>
  <c r="I501" i="5"/>
  <c r="G498" i="5"/>
  <c r="B503" i="5"/>
  <c r="K499" i="5"/>
  <c r="F504" i="5"/>
  <c r="E501" i="5"/>
  <c r="B498" i="5"/>
  <c r="M497" i="5"/>
  <c r="I502" i="5"/>
  <c r="L504" i="5"/>
  <c r="H499" i="5"/>
  <c r="G500" i="5"/>
  <c r="D503" i="5"/>
  <c r="L497" i="5"/>
  <c r="J502" i="5"/>
  <c r="H501" i="5"/>
  <c r="K497" i="5"/>
  <c r="M504" i="5"/>
  <c r="D501" i="5"/>
  <c r="C502" i="5"/>
  <c r="E497" i="5"/>
  <c r="G499" i="5"/>
  <c r="D498" i="5"/>
  <c r="F497" i="5"/>
  <c r="D500" i="5"/>
  <c r="H502" i="5"/>
  <c r="B500" i="5"/>
  <c r="L420" i="9"/>
  <c r="H420" i="9"/>
  <c r="D420" i="9"/>
  <c r="L419" i="9"/>
  <c r="H419" i="9"/>
  <c r="D419" i="9"/>
  <c r="L418" i="9"/>
  <c r="H418" i="9"/>
  <c r="D418" i="9"/>
  <c r="L417" i="9"/>
  <c r="H417" i="9"/>
  <c r="D417" i="9"/>
  <c r="L416" i="9"/>
  <c r="H416" i="9"/>
  <c r="D416" i="9"/>
  <c r="L415" i="9"/>
  <c r="H415" i="9"/>
  <c r="D415" i="9"/>
  <c r="L414" i="9"/>
  <c r="H414" i="9"/>
  <c r="D414" i="9"/>
  <c r="L413" i="9"/>
  <c r="H413" i="9"/>
  <c r="D413" i="9"/>
  <c r="B412" i="9"/>
  <c r="K420" i="9"/>
  <c r="G420" i="9"/>
  <c r="C420" i="9"/>
  <c r="K419" i="9"/>
  <c r="G419" i="9"/>
  <c r="C419" i="9"/>
  <c r="K418" i="9"/>
  <c r="G418" i="9"/>
  <c r="C418" i="9"/>
  <c r="K417" i="9"/>
  <c r="G417" i="9"/>
  <c r="C417" i="9"/>
  <c r="K416" i="9"/>
  <c r="G416" i="9"/>
  <c r="C416" i="9"/>
  <c r="K415" i="9"/>
  <c r="G415" i="9"/>
  <c r="C415" i="9"/>
  <c r="K414" i="9"/>
  <c r="G414" i="9"/>
  <c r="C414" i="9"/>
  <c r="K413" i="9"/>
  <c r="G413" i="9"/>
  <c r="C413" i="9"/>
  <c r="J420" i="9"/>
  <c r="F420" i="9"/>
  <c r="B420" i="9"/>
  <c r="J419" i="9"/>
  <c r="F419" i="9"/>
  <c r="B419" i="9"/>
  <c r="J418" i="9"/>
  <c r="F418" i="9"/>
  <c r="B418" i="9"/>
  <c r="J417" i="9"/>
  <c r="F417" i="9"/>
  <c r="B417" i="9"/>
  <c r="J416" i="9"/>
  <c r="F416" i="9"/>
  <c r="B416" i="9"/>
  <c r="J415" i="9"/>
  <c r="F415" i="9"/>
  <c r="B415" i="9"/>
  <c r="J414" i="9"/>
  <c r="F414" i="9"/>
  <c r="B414" i="9"/>
  <c r="J413" i="9"/>
  <c r="F413" i="9"/>
  <c r="B413" i="9"/>
  <c r="I420" i="9"/>
  <c r="E419" i="9"/>
  <c r="A418" i="9"/>
  <c r="I416" i="9"/>
  <c r="E415" i="9"/>
  <c r="A414" i="9"/>
  <c r="E420" i="9"/>
  <c r="A419" i="9"/>
  <c r="I417" i="9"/>
  <c r="E416" i="9"/>
  <c r="A415" i="9"/>
  <c r="I413" i="9"/>
  <c r="A420" i="9"/>
  <c r="I418" i="9"/>
  <c r="E417" i="9"/>
  <c r="A416" i="9"/>
  <c r="I414" i="9"/>
  <c r="E413" i="9"/>
  <c r="A417" i="9"/>
  <c r="A422" i="9"/>
  <c r="I415" i="9"/>
  <c r="I419" i="9"/>
  <c r="E414" i="9"/>
  <c r="A413" i="9"/>
  <c r="E418" i="9"/>
  <c r="J508" i="5" l="1"/>
  <c r="F508" i="5"/>
  <c r="M507" i="5"/>
  <c r="K506" i="5"/>
  <c r="F506" i="5"/>
  <c r="K508" i="5"/>
  <c r="E508" i="5"/>
  <c r="M506" i="5"/>
  <c r="G506" i="5"/>
  <c r="I508" i="5"/>
  <c r="D508" i="5"/>
  <c r="L506" i="5"/>
  <c r="E506" i="5"/>
  <c r="M508" i="5"/>
  <c r="H508" i="5"/>
  <c r="N507" i="5"/>
  <c r="J506" i="5"/>
  <c r="D506" i="5"/>
  <c r="I506" i="5"/>
  <c r="B508" i="5"/>
  <c r="A514" i="5"/>
  <c r="A510" i="5"/>
  <c r="C508" i="5"/>
  <c r="L508" i="5"/>
  <c r="A513" i="5"/>
  <c r="A509" i="5"/>
  <c r="A511" i="5"/>
  <c r="G508" i="5"/>
  <c r="A516" i="5"/>
  <c r="A512" i="5"/>
  <c r="N506" i="5"/>
  <c r="A515" i="5"/>
  <c r="J514" i="5"/>
  <c r="H516" i="5"/>
  <c r="C509" i="5"/>
  <c r="L516" i="5"/>
  <c r="B511" i="5"/>
  <c r="E516" i="5"/>
  <c r="G509" i="5"/>
  <c r="F516" i="5"/>
  <c r="H514" i="5"/>
  <c r="E515" i="5"/>
  <c r="J511" i="5"/>
  <c r="C513" i="5"/>
  <c r="D513" i="5"/>
  <c r="B515" i="5"/>
  <c r="E509" i="5"/>
  <c r="G513" i="5"/>
  <c r="E514" i="5"/>
  <c r="M512" i="5"/>
  <c r="B514" i="5"/>
  <c r="M509" i="5"/>
  <c r="G516" i="5"/>
  <c r="K511" i="5"/>
  <c r="J513" i="5"/>
  <c r="H512" i="5"/>
  <c r="I515" i="5"/>
  <c r="C506" i="5"/>
  <c r="G511" i="5"/>
  <c r="E513" i="5"/>
  <c r="B513" i="5"/>
  <c r="L513" i="5"/>
  <c r="J515" i="5"/>
  <c r="G512" i="5"/>
  <c r="I514" i="5"/>
  <c r="E511" i="5"/>
  <c r="B512" i="5"/>
  <c r="I511" i="5"/>
  <c r="M515" i="5"/>
  <c r="C512" i="5"/>
  <c r="K514" i="5"/>
  <c r="C516" i="5"/>
  <c r="E510" i="5"/>
  <c r="E512" i="5"/>
  <c r="L510" i="5"/>
  <c r="C514" i="5"/>
  <c r="B509" i="5"/>
  <c r="C515" i="5"/>
  <c r="B516" i="5"/>
  <c r="M514" i="5"/>
  <c r="I512" i="5"/>
  <c r="H513" i="5"/>
  <c r="B510" i="5"/>
  <c r="K512" i="5"/>
  <c r="F511" i="5"/>
  <c r="K513" i="5"/>
  <c r="D509" i="5"/>
  <c r="L509" i="5"/>
  <c r="H510" i="5"/>
  <c r="D511" i="5"/>
  <c r="L515" i="5"/>
  <c r="K515" i="5"/>
  <c r="G510" i="5"/>
  <c r="M511" i="5"/>
  <c r="L514" i="5"/>
  <c r="F510" i="5"/>
  <c r="G515" i="5"/>
  <c r="C510" i="5"/>
  <c r="H511" i="5"/>
  <c r="F515" i="5"/>
  <c r="D516" i="5"/>
  <c r="K516" i="5"/>
  <c r="C511" i="5"/>
  <c r="L512" i="5"/>
  <c r="I513" i="5"/>
  <c r="F514" i="5"/>
  <c r="M513" i="5"/>
  <c r="H509" i="5"/>
  <c r="D514" i="5"/>
  <c r="I510" i="5"/>
  <c r="K510" i="5"/>
  <c r="D512" i="5"/>
  <c r="G514" i="5"/>
  <c r="D510" i="5"/>
  <c r="J512" i="5"/>
  <c r="J509" i="5"/>
  <c r="M510" i="5"/>
  <c r="K509" i="5"/>
  <c r="J516" i="5"/>
  <c r="L511" i="5"/>
  <c r="F512" i="5"/>
  <c r="F509" i="5"/>
  <c r="H515" i="5"/>
  <c r="D515" i="5"/>
  <c r="J510" i="5"/>
  <c r="F513" i="5"/>
  <c r="I509" i="5"/>
  <c r="M516" i="5"/>
  <c r="I516" i="5"/>
  <c r="K430" i="9"/>
  <c r="G430" i="9"/>
  <c r="C430" i="9"/>
  <c r="K429" i="9"/>
  <c r="G429" i="9"/>
  <c r="C429" i="9"/>
  <c r="K428" i="9"/>
  <c r="G428" i="9"/>
  <c r="C428" i="9"/>
  <c r="K427" i="9"/>
  <c r="G427" i="9"/>
  <c r="C427" i="9"/>
  <c r="K426" i="9"/>
  <c r="J430" i="9"/>
  <c r="F430" i="9"/>
  <c r="B430" i="9"/>
  <c r="J429" i="9"/>
  <c r="F429" i="9"/>
  <c r="B429" i="9"/>
  <c r="J428" i="9"/>
  <c r="F428" i="9"/>
  <c r="B428" i="9"/>
  <c r="J427" i="9"/>
  <c r="A432" i="9"/>
  <c r="E430" i="9"/>
  <c r="I429" i="9"/>
  <c r="A429" i="9"/>
  <c r="E428" i="9"/>
  <c r="I427" i="9"/>
  <c r="D427" i="9"/>
  <c r="J426" i="9"/>
  <c r="F426" i="9"/>
  <c r="B426" i="9"/>
  <c r="J425" i="9"/>
  <c r="F425" i="9"/>
  <c r="B425" i="9"/>
  <c r="J424" i="9"/>
  <c r="F424" i="9"/>
  <c r="B424" i="9"/>
  <c r="J423" i="9"/>
  <c r="F423" i="9"/>
  <c r="B423" i="9"/>
  <c r="L430" i="9"/>
  <c r="D430" i="9"/>
  <c r="H429" i="9"/>
  <c r="L428" i="9"/>
  <c r="D428" i="9"/>
  <c r="H427" i="9"/>
  <c r="B427" i="9"/>
  <c r="I426" i="9"/>
  <c r="E426" i="9"/>
  <c r="A426" i="9"/>
  <c r="I425" i="9"/>
  <c r="E425" i="9"/>
  <c r="A425" i="9"/>
  <c r="I424" i="9"/>
  <c r="E424" i="9"/>
  <c r="A424" i="9"/>
  <c r="I423" i="9"/>
  <c r="E423" i="9"/>
  <c r="A423" i="9"/>
  <c r="I430" i="9"/>
  <c r="A430" i="9"/>
  <c r="E429" i="9"/>
  <c r="I428" i="9"/>
  <c r="A428" i="9"/>
  <c r="F427" i="9"/>
  <c r="A427" i="9"/>
  <c r="H426" i="9"/>
  <c r="D426" i="9"/>
  <c r="L425" i="9"/>
  <c r="H425" i="9"/>
  <c r="D425" i="9"/>
  <c r="L424" i="9"/>
  <c r="H424" i="9"/>
  <c r="D424" i="9"/>
  <c r="L423" i="9"/>
  <c r="H423" i="9"/>
  <c r="D423" i="9"/>
  <c r="B422" i="9"/>
  <c r="H428" i="9"/>
  <c r="G426" i="9"/>
  <c r="C425" i="9"/>
  <c r="K423" i="9"/>
  <c r="H430" i="9"/>
  <c r="L427" i="9"/>
  <c r="C426" i="9"/>
  <c r="K424" i="9"/>
  <c r="G423" i="9"/>
  <c r="L429" i="9"/>
  <c r="E427" i="9"/>
  <c r="K425" i="9"/>
  <c r="G424" i="9"/>
  <c r="C423" i="9"/>
  <c r="C424" i="9"/>
  <c r="D429" i="9"/>
  <c r="L426" i="9"/>
  <c r="G425" i="9"/>
  <c r="L520" i="5" l="1"/>
  <c r="H520" i="5"/>
  <c r="D520" i="5"/>
  <c r="M518" i="5"/>
  <c r="I518" i="5"/>
  <c r="D518" i="5"/>
  <c r="J520" i="5"/>
  <c r="E520" i="5"/>
  <c r="L518" i="5"/>
  <c r="F518" i="5"/>
  <c r="I520" i="5"/>
  <c r="N519" i="5"/>
  <c r="K518" i="5"/>
  <c r="E518" i="5"/>
  <c r="M520" i="5"/>
  <c r="G520" i="5"/>
  <c r="M519" i="5"/>
  <c r="J518" i="5"/>
  <c r="G518" i="5"/>
  <c r="A525" i="5"/>
  <c r="A521" i="5"/>
  <c r="N518" i="5"/>
  <c r="A526" i="5"/>
  <c r="K520" i="5"/>
  <c r="C520" i="5"/>
  <c r="A528" i="5"/>
  <c r="A524" i="5"/>
  <c r="A522" i="5"/>
  <c r="F520" i="5"/>
  <c r="B520" i="5"/>
  <c r="A527" i="5"/>
  <c r="A523" i="5"/>
  <c r="J526" i="5"/>
  <c r="B521" i="5"/>
  <c r="D522" i="5"/>
  <c r="M526" i="5"/>
  <c r="E521" i="5"/>
  <c r="M528" i="5"/>
  <c r="F523" i="5"/>
  <c r="K524" i="5"/>
  <c r="F528" i="5"/>
  <c r="G527" i="5"/>
  <c r="E522" i="5"/>
  <c r="K527" i="5"/>
  <c r="G525" i="5"/>
  <c r="J523" i="5"/>
  <c r="L521" i="5"/>
  <c r="E528" i="5"/>
  <c r="M525" i="5"/>
  <c r="K526" i="5"/>
  <c r="G523" i="5"/>
  <c r="C521" i="5"/>
  <c r="D525" i="5"/>
  <c r="J522" i="5"/>
  <c r="I528" i="5"/>
  <c r="F524" i="5"/>
  <c r="B522" i="5"/>
  <c r="D521" i="5"/>
  <c r="G522" i="5"/>
  <c r="H528" i="5"/>
  <c r="E523" i="5"/>
  <c r="D528" i="5"/>
  <c r="I523" i="5"/>
  <c r="L527" i="5"/>
  <c r="M523" i="5"/>
  <c r="D526" i="5"/>
  <c r="E524" i="5"/>
  <c r="H524" i="5"/>
  <c r="C527" i="5"/>
  <c r="J524" i="5"/>
  <c r="L523" i="5"/>
  <c r="E526" i="5"/>
  <c r="B523" i="5"/>
  <c r="L525" i="5"/>
  <c r="H525" i="5"/>
  <c r="B527" i="5"/>
  <c r="G528" i="5"/>
  <c r="F522" i="5"/>
  <c r="B528" i="5"/>
  <c r="J521" i="5"/>
  <c r="C518" i="5"/>
  <c r="H522" i="5"/>
  <c r="D524" i="5"/>
  <c r="K528" i="5"/>
  <c r="E527" i="5"/>
  <c r="B525" i="5"/>
  <c r="D523" i="5"/>
  <c r="G521" i="5"/>
  <c r="J527" i="5"/>
  <c r="F525" i="5"/>
  <c r="I525" i="5"/>
  <c r="L522" i="5"/>
  <c r="J528" i="5"/>
  <c r="G524" i="5"/>
  <c r="C522" i="5"/>
  <c r="F527" i="5"/>
  <c r="K523" i="5"/>
  <c r="F521" i="5"/>
  <c r="K525" i="5"/>
  <c r="C528" i="5"/>
  <c r="D527" i="5"/>
  <c r="I524" i="5"/>
  <c r="L526" i="5"/>
  <c r="M524" i="5"/>
  <c r="H526" i="5"/>
  <c r="E525" i="5"/>
  <c r="J525" i="5"/>
  <c r="L528" i="5"/>
  <c r="K522" i="5"/>
  <c r="L524" i="5"/>
  <c r="I527" i="5"/>
  <c r="H521" i="5"/>
  <c r="C523" i="5"/>
  <c r="K521" i="5"/>
  <c r="C526" i="5"/>
  <c r="I526" i="5"/>
  <c r="I521" i="5"/>
  <c r="M522" i="5"/>
  <c r="B526" i="5"/>
  <c r="C524" i="5"/>
  <c r="G526" i="5"/>
  <c r="B524" i="5"/>
  <c r="F526" i="5"/>
  <c r="C525" i="5"/>
  <c r="H523" i="5"/>
  <c r="M521" i="5"/>
  <c r="M527" i="5"/>
  <c r="I522" i="5"/>
  <c r="H527" i="5"/>
  <c r="A442" i="9"/>
  <c r="I440" i="9"/>
  <c r="E440" i="9"/>
  <c r="A440" i="9"/>
  <c r="I439" i="9"/>
  <c r="E439" i="9"/>
  <c r="A439" i="9"/>
  <c r="I438" i="9"/>
  <c r="E438" i="9"/>
  <c r="A438" i="9"/>
  <c r="I437" i="9"/>
  <c r="E437" i="9"/>
  <c r="A437" i="9"/>
  <c r="I436" i="9"/>
  <c r="E436" i="9"/>
  <c r="A436" i="9"/>
  <c r="I435" i="9"/>
  <c r="E435" i="9"/>
  <c r="A435" i="9"/>
  <c r="I434" i="9"/>
  <c r="E434" i="9"/>
  <c r="A434" i="9"/>
  <c r="I433" i="9"/>
  <c r="E433" i="9"/>
  <c r="A433" i="9"/>
  <c r="L440" i="9"/>
  <c r="H440" i="9"/>
  <c r="D440" i="9"/>
  <c r="L439" i="9"/>
  <c r="H439" i="9"/>
  <c r="D439" i="9"/>
  <c r="L438" i="9"/>
  <c r="H438" i="9"/>
  <c r="D438" i="9"/>
  <c r="L437" i="9"/>
  <c r="H437" i="9"/>
  <c r="D437" i="9"/>
  <c r="L436" i="9"/>
  <c r="H436" i="9"/>
  <c r="D436" i="9"/>
  <c r="L435" i="9"/>
  <c r="H435" i="9"/>
  <c r="D435" i="9"/>
  <c r="L434" i="9"/>
  <c r="H434" i="9"/>
  <c r="D434" i="9"/>
  <c r="L433" i="9"/>
  <c r="H433" i="9"/>
  <c r="D433" i="9"/>
  <c r="B432" i="9"/>
  <c r="K440" i="9"/>
  <c r="C440" i="9"/>
  <c r="G439" i="9"/>
  <c r="K438" i="9"/>
  <c r="C438" i="9"/>
  <c r="G437" i="9"/>
  <c r="K436" i="9"/>
  <c r="C436" i="9"/>
  <c r="G435" i="9"/>
  <c r="K434" i="9"/>
  <c r="C434" i="9"/>
  <c r="G433" i="9"/>
  <c r="J440" i="9"/>
  <c r="B440" i="9"/>
  <c r="F439" i="9"/>
  <c r="J438" i="9"/>
  <c r="B438" i="9"/>
  <c r="F437" i="9"/>
  <c r="J436" i="9"/>
  <c r="B436" i="9"/>
  <c r="F435" i="9"/>
  <c r="J434" i="9"/>
  <c r="B434" i="9"/>
  <c r="F433" i="9"/>
  <c r="G440" i="9"/>
  <c r="K439" i="9"/>
  <c r="C439" i="9"/>
  <c r="G438" i="9"/>
  <c r="K437" i="9"/>
  <c r="C437" i="9"/>
  <c r="G436" i="9"/>
  <c r="K435" i="9"/>
  <c r="C435" i="9"/>
  <c r="G434" i="9"/>
  <c r="K433" i="9"/>
  <c r="C433" i="9"/>
  <c r="F438" i="9"/>
  <c r="J435" i="9"/>
  <c r="B433" i="9"/>
  <c r="F440" i="9"/>
  <c r="J437" i="9"/>
  <c r="B435" i="9"/>
  <c r="J439" i="9"/>
  <c r="B437" i="9"/>
  <c r="F434" i="9"/>
  <c r="J433" i="9"/>
  <c r="B439" i="9"/>
  <c r="F436" i="9"/>
  <c r="J532" i="5" l="1"/>
  <c r="F532" i="5"/>
  <c r="M531" i="5"/>
  <c r="K530" i="5"/>
  <c r="F530" i="5"/>
  <c r="I532" i="5"/>
  <c r="D532" i="5"/>
  <c r="L530" i="5"/>
  <c r="E530" i="5"/>
  <c r="M532" i="5"/>
  <c r="H532" i="5"/>
  <c r="N531" i="5"/>
  <c r="J530" i="5"/>
  <c r="D530" i="5"/>
  <c r="L532" i="5"/>
  <c r="G532" i="5"/>
  <c r="N530" i="5"/>
  <c r="I530" i="5"/>
  <c r="G530" i="5"/>
  <c r="B532" i="5"/>
  <c r="A540" i="5"/>
  <c r="A536" i="5"/>
  <c r="A533" i="5"/>
  <c r="K532" i="5"/>
  <c r="A539" i="5"/>
  <c r="A535" i="5"/>
  <c r="C532" i="5"/>
  <c r="A537" i="5"/>
  <c r="E532" i="5"/>
  <c r="A538" i="5"/>
  <c r="A534" i="5"/>
  <c r="M530" i="5"/>
  <c r="K533" i="5"/>
  <c r="E536" i="5"/>
  <c r="C540" i="5"/>
  <c r="L540" i="5"/>
  <c r="F537" i="5"/>
  <c r="C533" i="5"/>
  <c r="B537" i="5"/>
  <c r="J539" i="5"/>
  <c r="H537" i="5"/>
  <c r="J533" i="5"/>
  <c r="I539" i="5"/>
  <c r="E537" i="5"/>
  <c r="D538" i="5"/>
  <c r="L533" i="5"/>
  <c r="F535" i="5"/>
  <c r="C537" i="5"/>
  <c r="I535" i="5"/>
  <c r="L537" i="5"/>
  <c r="H539" i="5"/>
  <c r="K540" i="5"/>
  <c r="D535" i="5"/>
  <c r="M536" i="5"/>
  <c r="F540" i="5"/>
  <c r="B536" i="5"/>
  <c r="I537" i="5"/>
  <c r="G538" i="5"/>
  <c r="H536" i="5"/>
  <c r="B540" i="5"/>
  <c r="J535" i="5"/>
  <c r="D537" i="5"/>
  <c r="M537" i="5"/>
  <c r="G537" i="5"/>
  <c r="F539" i="5"/>
  <c r="B534" i="5"/>
  <c r="M534" i="5"/>
  <c r="K535" i="5"/>
  <c r="I540" i="5"/>
  <c r="D539" i="5"/>
  <c r="H534" i="5"/>
  <c r="G536" i="5"/>
  <c r="H533" i="5"/>
  <c r="J537" i="5"/>
  <c r="E534" i="5"/>
  <c r="E533" i="5"/>
  <c r="J538" i="5"/>
  <c r="C534" i="5"/>
  <c r="I534" i="5"/>
  <c r="B533" i="5"/>
  <c r="G534" i="5"/>
  <c r="J536" i="5"/>
  <c r="K534" i="5"/>
  <c r="J540" i="5"/>
  <c r="M539" i="5"/>
  <c r="C538" i="5"/>
  <c r="K538" i="5"/>
  <c r="G540" i="5"/>
  <c r="L539" i="5"/>
  <c r="E538" i="5"/>
  <c r="L538" i="5"/>
  <c r="C536" i="5"/>
  <c r="K537" i="5"/>
  <c r="L536" i="5"/>
  <c r="I538" i="5"/>
  <c r="G533" i="5"/>
  <c r="D540" i="5"/>
  <c r="J534" i="5"/>
  <c r="L535" i="5"/>
  <c r="I536" i="5"/>
  <c r="E540" i="5"/>
  <c r="K539" i="5"/>
  <c r="F534" i="5"/>
  <c r="G535" i="5"/>
  <c r="D536" i="5"/>
  <c r="H535" i="5"/>
  <c r="B538" i="5"/>
  <c r="H540" i="5"/>
  <c r="D533" i="5"/>
  <c r="M533" i="5"/>
  <c r="B535" i="5"/>
  <c r="C530" i="5"/>
  <c r="E535" i="5"/>
  <c r="F536" i="5"/>
  <c r="M535" i="5"/>
  <c r="C535" i="5"/>
  <c r="F533" i="5"/>
  <c r="L534" i="5"/>
  <c r="F538" i="5"/>
  <c r="I533" i="5"/>
  <c r="C539" i="5"/>
  <c r="H538" i="5"/>
  <c r="E539" i="5"/>
  <c r="B539" i="5"/>
  <c r="D534" i="5"/>
  <c r="G539" i="5"/>
  <c r="M538" i="5"/>
  <c r="K536" i="5"/>
  <c r="M540" i="5"/>
  <c r="K450" i="9"/>
  <c r="G450" i="9"/>
  <c r="C450" i="9"/>
  <c r="K449" i="9"/>
  <c r="G449" i="9"/>
  <c r="C449" i="9"/>
  <c r="K448" i="9"/>
  <c r="G448" i="9"/>
  <c r="C448" i="9"/>
  <c r="K447" i="9"/>
  <c r="G447" i="9"/>
  <c r="C447" i="9"/>
  <c r="K446" i="9"/>
  <c r="G446" i="9"/>
  <c r="C446" i="9"/>
  <c r="K445" i="9"/>
  <c r="G445" i="9"/>
  <c r="C445" i="9"/>
  <c r="K444" i="9"/>
  <c r="J450" i="9"/>
  <c r="F450" i="9"/>
  <c r="B450" i="9"/>
  <c r="J449" i="9"/>
  <c r="F449" i="9"/>
  <c r="B449" i="9"/>
  <c r="J448" i="9"/>
  <c r="F448" i="9"/>
  <c r="B448" i="9"/>
  <c r="I450" i="9"/>
  <c r="A450" i="9"/>
  <c r="E449" i="9"/>
  <c r="I448" i="9"/>
  <c r="A448" i="9"/>
  <c r="H447" i="9"/>
  <c r="B447" i="9"/>
  <c r="I446" i="9"/>
  <c r="D446" i="9"/>
  <c r="J445" i="9"/>
  <c r="E445" i="9"/>
  <c r="L444" i="9"/>
  <c r="G444" i="9"/>
  <c r="C444" i="9"/>
  <c r="K443" i="9"/>
  <c r="G443" i="9"/>
  <c r="C443" i="9"/>
  <c r="H450" i="9"/>
  <c r="L449" i="9"/>
  <c r="D449" i="9"/>
  <c r="H448" i="9"/>
  <c r="L447" i="9"/>
  <c r="F447" i="9"/>
  <c r="A447" i="9"/>
  <c r="H446" i="9"/>
  <c r="B446" i="9"/>
  <c r="I445" i="9"/>
  <c r="D445" i="9"/>
  <c r="J444" i="9"/>
  <c r="F444" i="9"/>
  <c r="B444" i="9"/>
  <c r="J443" i="9"/>
  <c r="F443" i="9"/>
  <c r="B443" i="9"/>
  <c r="A452" i="9"/>
  <c r="I449" i="9"/>
  <c r="E448" i="9"/>
  <c r="E447" i="9"/>
  <c r="F446" i="9"/>
  <c r="H445" i="9"/>
  <c r="I444" i="9"/>
  <c r="A444" i="9"/>
  <c r="E443" i="9"/>
  <c r="L450" i="9"/>
  <c r="H449" i="9"/>
  <c r="D448" i="9"/>
  <c r="D447" i="9"/>
  <c r="E446" i="9"/>
  <c r="F445" i="9"/>
  <c r="H444" i="9"/>
  <c r="L443" i="9"/>
  <c r="D443" i="9"/>
  <c r="E450" i="9"/>
  <c r="A449" i="9"/>
  <c r="J447" i="9"/>
  <c r="L446" i="9"/>
  <c r="A446" i="9"/>
  <c r="B445" i="9"/>
  <c r="E444" i="9"/>
  <c r="I443" i="9"/>
  <c r="A443" i="9"/>
  <c r="D450" i="9"/>
  <c r="L445" i="9"/>
  <c r="B442" i="9"/>
  <c r="L448" i="9"/>
  <c r="A445" i="9"/>
  <c r="I447" i="9"/>
  <c r="D444" i="9"/>
  <c r="J446" i="9"/>
  <c r="H443" i="9"/>
  <c r="J544" i="5" l="1"/>
  <c r="M544" i="5"/>
  <c r="I544" i="5"/>
  <c r="L544" i="5"/>
  <c r="H544" i="5"/>
  <c r="D544" i="5"/>
  <c r="M542" i="5"/>
  <c r="I542" i="5"/>
  <c r="D542" i="5"/>
  <c r="K544" i="5"/>
  <c r="N543" i="5"/>
  <c r="K542" i="5"/>
  <c r="E542" i="5"/>
  <c r="G544" i="5"/>
  <c r="M543" i="5"/>
  <c r="J542" i="5"/>
  <c r="F544" i="5"/>
  <c r="N542" i="5"/>
  <c r="G542" i="5"/>
  <c r="F542" i="5"/>
  <c r="A551" i="5"/>
  <c r="A547" i="5"/>
  <c r="L542" i="5"/>
  <c r="A548" i="5"/>
  <c r="C544" i="5"/>
  <c r="A550" i="5"/>
  <c r="A546" i="5"/>
  <c r="A552" i="5"/>
  <c r="E544" i="5"/>
  <c r="B544" i="5"/>
  <c r="A549" i="5"/>
  <c r="A545" i="5"/>
  <c r="J549" i="5"/>
  <c r="H549" i="5"/>
  <c r="J545" i="5"/>
  <c r="C549" i="5"/>
  <c r="G545" i="5"/>
  <c r="D550" i="5"/>
  <c r="C547" i="5"/>
  <c r="H550" i="5"/>
  <c r="G550" i="5"/>
  <c r="B547" i="5"/>
  <c r="B546" i="5"/>
  <c r="H548" i="5"/>
  <c r="I547" i="5"/>
  <c r="E552" i="5"/>
  <c r="M549" i="5"/>
  <c r="G547" i="5"/>
  <c r="C545" i="5"/>
  <c r="M550" i="5"/>
  <c r="I548" i="5"/>
  <c r="C546" i="5"/>
  <c r="I550" i="5"/>
  <c r="M545" i="5"/>
  <c r="B549" i="5"/>
  <c r="F552" i="5"/>
  <c r="J547" i="5"/>
  <c r="F548" i="5"/>
  <c r="K550" i="5"/>
  <c r="L548" i="5"/>
  <c r="J546" i="5"/>
  <c r="H552" i="5"/>
  <c r="D547" i="5"/>
  <c r="M548" i="5"/>
  <c r="D552" i="5"/>
  <c r="L546" i="5"/>
  <c r="F549" i="5"/>
  <c r="L547" i="5"/>
  <c r="D545" i="5"/>
  <c r="B551" i="5"/>
  <c r="F546" i="5"/>
  <c r="C552" i="5"/>
  <c r="B545" i="5"/>
  <c r="F551" i="5"/>
  <c r="B550" i="5"/>
  <c r="E545" i="5"/>
  <c r="H551" i="5"/>
  <c r="L549" i="5"/>
  <c r="G552" i="5"/>
  <c r="M552" i="5"/>
  <c r="D549" i="5"/>
  <c r="K552" i="5"/>
  <c r="G551" i="5"/>
  <c r="K551" i="5"/>
  <c r="K548" i="5"/>
  <c r="B552" i="5"/>
  <c r="L551" i="5"/>
  <c r="K549" i="5"/>
  <c r="J551" i="5"/>
  <c r="E549" i="5"/>
  <c r="M546" i="5"/>
  <c r="J552" i="5"/>
  <c r="F550" i="5"/>
  <c r="M547" i="5"/>
  <c r="I545" i="5"/>
  <c r="G549" i="5"/>
  <c r="I552" i="5"/>
  <c r="K547" i="5"/>
  <c r="E551" i="5"/>
  <c r="G546" i="5"/>
  <c r="M551" i="5"/>
  <c r="L552" i="5"/>
  <c r="H547" i="5"/>
  <c r="G548" i="5"/>
  <c r="D551" i="5"/>
  <c r="L545" i="5"/>
  <c r="J550" i="5"/>
  <c r="L550" i="5"/>
  <c r="H545" i="5"/>
  <c r="C551" i="5"/>
  <c r="B548" i="5"/>
  <c r="I551" i="5"/>
  <c r="J548" i="5"/>
  <c r="F547" i="5"/>
  <c r="E548" i="5"/>
  <c r="I546" i="5"/>
  <c r="E547" i="5"/>
  <c r="D546" i="5"/>
  <c r="E550" i="5"/>
  <c r="F545" i="5"/>
  <c r="K545" i="5"/>
  <c r="H546" i="5"/>
  <c r="C548" i="5"/>
  <c r="K546" i="5"/>
  <c r="C550" i="5"/>
  <c r="I549" i="5"/>
  <c r="C542" i="5"/>
  <c r="D548" i="5"/>
  <c r="E546" i="5"/>
  <c r="A462" i="9"/>
  <c r="I460" i="9"/>
  <c r="E460" i="9"/>
  <c r="A460" i="9"/>
  <c r="I459" i="9"/>
  <c r="E459" i="9"/>
  <c r="A459" i="9"/>
  <c r="I458" i="9"/>
  <c r="E458" i="9"/>
  <c r="A458" i="9"/>
  <c r="I457" i="9"/>
  <c r="E457" i="9"/>
  <c r="A457" i="9"/>
  <c r="I456" i="9"/>
  <c r="E456" i="9"/>
  <c r="A456" i="9"/>
  <c r="I455" i="9"/>
  <c r="E455" i="9"/>
  <c r="A455" i="9"/>
  <c r="I454" i="9"/>
  <c r="E454" i="9"/>
  <c r="A454" i="9"/>
  <c r="I453" i="9"/>
  <c r="E453" i="9"/>
  <c r="A453" i="9"/>
  <c r="L460" i="9"/>
  <c r="H460" i="9"/>
  <c r="D460" i="9"/>
  <c r="L459" i="9"/>
  <c r="H459" i="9"/>
  <c r="D459" i="9"/>
  <c r="L458" i="9"/>
  <c r="H458" i="9"/>
  <c r="D458" i="9"/>
  <c r="L457" i="9"/>
  <c r="H457" i="9"/>
  <c r="D457" i="9"/>
  <c r="L456" i="9"/>
  <c r="H456" i="9"/>
  <c r="D456" i="9"/>
  <c r="L455" i="9"/>
  <c r="H455" i="9"/>
  <c r="D455" i="9"/>
  <c r="L454" i="9"/>
  <c r="H454" i="9"/>
  <c r="D454" i="9"/>
  <c r="L453" i="9"/>
  <c r="H453" i="9"/>
  <c r="D453" i="9"/>
  <c r="B452" i="9"/>
  <c r="G460" i="9"/>
  <c r="K459" i="9"/>
  <c r="C459" i="9"/>
  <c r="G458" i="9"/>
  <c r="K457" i="9"/>
  <c r="C457" i="9"/>
  <c r="G456" i="9"/>
  <c r="K455" i="9"/>
  <c r="C455" i="9"/>
  <c r="G454" i="9"/>
  <c r="K453" i="9"/>
  <c r="C453" i="9"/>
  <c r="F460" i="9"/>
  <c r="J459" i="9"/>
  <c r="B459" i="9"/>
  <c r="F458" i="9"/>
  <c r="J457" i="9"/>
  <c r="B457" i="9"/>
  <c r="F456" i="9"/>
  <c r="J455" i="9"/>
  <c r="B455" i="9"/>
  <c r="F454" i="9"/>
  <c r="J453" i="9"/>
  <c r="B453" i="9"/>
  <c r="K460" i="9"/>
  <c r="G459" i="9"/>
  <c r="C458" i="9"/>
  <c r="K456" i="9"/>
  <c r="G455" i="9"/>
  <c r="C454" i="9"/>
  <c r="J460" i="9"/>
  <c r="F459" i="9"/>
  <c r="B458" i="9"/>
  <c r="J456" i="9"/>
  <c r="F455" i="9"/>
  <c r="B454" i="9"/>
  <c r="C460" i="9"/>
  <c r="K458" i="9"/>
  <c r="G457" i="9"/>
  <c r="C456" i="9"/>
  <c r="K454" i="9"/>
  <c r="G453" i="9"/>
  <c r="F457" i="9"/>
  <c r="B456" i="9"/>
  <c r="B460" i="9"/>
  <c r="J454" i="9"/>
  <c r="J458" i="9"/>
  <c r="F453" i="9"/>
  <c r="L556" i="5" l="1"/>
  <c r="H556" i="5"/>
  <c r="D556" i="5"/>
  <c r="M554" i="5"/>
  <c r="I554" i="5"/>
  <c r="D554" i="5"/>
  <c r="K556" i="5"/>
  <c r="G556" i="5"/>
  <c r="N555" i="5"/>
  <c r="L554" i="5"/>
  <c r="G554" i="5"/>
  <c r="J556" i="5"/>
  <c r="F556" i="5"/>
  <c r="M555" i="5"/>
  <c r="K554" i="5"/>
  <c r="F554" i="5"/>
  <c r="E556" i="5"/>
  <c r="N554" i="5"/>
  <c r="M556" i="5"/>
  <c r="J554" i="5"/>
  <c r="I556" i="5"/>
  <c r="B556" i="5"/>
  <c r="A562" i="5"/>
  <c r="A558" i="5"/>
  <c r="A563" i="5"/>
  <c r="E554" i="5"/>
  <c r="A561" i="5"/>
  <c r="A557" i="5"/>
  <c r="A564" i="5"/>
  <c r="A560" i="5"/>
  <c r="C556" i="5"/>
  <c r="A559" i="5"/>
  <c r="G557" i="5"/>
  <c r="E557" i="5"/>
  <c r="B562" i="5"/>
  <c r="C560" i="5"/>
  <c r="G562" i="5"/>
  <c r="L562" i="5"/>
  <c r="J560" i="5"/>
  <c r="F562" i="5"/>
  <c r="C562" i="5"/>
  <c r="G561" i="5"/>
  <c r="I563" i="5"/>
  <c r="J557" i="5"/>
  <c r="C558" i="5"/>
  <c r="M557" i="5"/>
  <c r="G564" i="5"/>
  <c r="M558" i="5"/>
  <c r="K557" i="5"/>
  <c r="M564" i="5"/>
  <c r="J558" i="5"/>
  <c r="G559" i="5"/>
  <c r="E559" i="5"/>
  <c r="E561" i="5"/>
  <c r="J559" i="5"/>
  <c r="I560" i="5"/>
  <c r="F564" i="5"/>
  <c r="B564" i="5"/>
  <c r="H558" i="5"/>
  <c r="F560" i="5"/>
  <c r="I561" i="5"/>
  <c r="L558" i="5"/>
  <c r="F561" i="5"/>
  <c r="I559" i="5"/>
  <c r="K560" i="5"/>
  <c r="D558" i="5"/>
  <c r="K564" i="5"/>
  <c r="I564" i="5"/>
  <c r="D563" i="5"/>
  <c r="D562" i="5"/>
  <c r="C561" i="5"/>
  <c r="D557" i="5"/>
  <c r="E563" i="5"/>
  <c r="B563" i="5"/>
  <c r="E564" i="5"/>
  <c r="E558" i="5"/>
  <c r="J563" i="5"/>
  <c r="H559" i="5"/>
  <c r="H561" i="5"/>
  <c r="F559" i="5"/>
  <c r="E560" i="5"/>
  <c r="D560" i="5"/>
  <c r="L563" i="5"/>
  <c r="K561" i="5"/>
  <c r="C564" i="5"/>
  <c r="M563" i="5"/>
  <c r="K558" i="5"/>
  <c r="B561" i="5"/>
  <c r="K562" i="5"/>
  <c r="L564" i="5"/>
  <c r="C563" i="5"/>
  <c r="F557" i="5"/>
  <c r="I557" i="5"/>
  <c r="H557" i="5"/>
  <c r="H564" i="5"/>
  <c r="B557" i="5"/>
  <c r="C557" i="5"/>
  <c r="M559" i="5"/>
  <c r="B558" i="5"/>
  <c r="G558" i="5"/>
  <c r="J561" i="5"/>
  <c r="I562" i="5"/>
  <c r="H563" i="5"/>
  <c r="G563" i="5"/>
  <c r="L561" i="5"/>
  <c r="C559" i="5"/>
  <c r="E562" i="5"/>
  <c r="L559" i="5"/>
  <c r="H560" i="5"/>
  <c r="K563" i="5"/>
  <c r="M560" i="5"/>
  <c r="L560" i="5"/>
  <c r="M561" i="5"/>
  <c r="G560" i="5"/>
  <c r="H562" i="5"/>
  <c r="F558" i="5"/>
  <c r="F563" i="5"/>
  <c r="I558" i="5"/>
  <c r="L557" i="5"/>
  <c r="K559" i="5"/>
  <c r="B560" i="5"/>
  <c r="J562" i="5"/>
  <c r="D559" i="5"/>
  <c r="C554" i="5"/>
  <c r="D564" i="5"/>
  <c r="J564" i="5"/>
  <c r="B559" i="5"/>
  <c r="M562" i="5"/>
  <c r="D561" i="5"/>
  <c r="J470" i="9"/>
  <c r="F470" i="9"/>
  <c r="B470" i="9"/>
  <c r="J469" i="9"/>
  <c r="F469" i="9"/>
  <c r="B469" i="9"/>
  <c r="J468" i="9"/>
  <c r="L470" i="9"/>
  <c r="H470" i="9"/>
  <c r="D470" i="9"/>
  <c r="L469" i="9"/>
  <c r="H469" i="9"/>
  <c r="D469" i="9"/>
  <c r="L468" i="9"/>
  <c r="H468" i="9"/>
  <c r="D468" i="9"/>
  <c r="L467" i="9"/>
  <c r="H467" i="9"/>
  <c r="D467" i="9"/>
  <c r="G470" i="9"/>
  <c r="K469" i="9"/>
  <c r="C469" i="9"/>
  <c r="G468" i="9"/>
  <c r="B468" i="9"/>
  <c r="I467" i="9"/>
  <c r="C467" i="9"/>
  <c r="K466" i="9"/>
  <c r="G466" i="9"/>
  <c r="C466" i="9"/>
  <c r="K465" i="9"/>
  <c r="G465" i="9"/>
  <c r="C465" i="9"/>
  <c r="K464" i="9"/>
  <c r="G464" i="9"/>
  <c r="C464" i="9"/>
  <c r="K463" i="9"/>
  <c r="G463" i="9"/>
  <c r="C463" i="9"/>
  <c r="A472" i="9"/>
  <c r="E470" i="9"/>
  <c r="I469" i="9"/>
  <c r="A469" i="9"/>
  <c r="F468" i="9"/>
  <c r="A468" i="9"/>
  <c r="G467" i="9"/>
  <c r="B467" i="9"/>
  <c r="J466" i="9"/>
  <c r="F466" i="9"/>
  <c r="B466" i="9"/>
  <c r="J465" i="9"/>
  <c r="F465" i="9"/>
  <c r="B465" i="9"/>
  <c r="J464" i="9"/>
  <c r="F464" i="9"/>
  <c r="B464" i="9"/>
  <c r="J463" i="9"/>
  <c r="F463" i="9"/>
  <c r="B463" i="9"/>
  <c r="C470" i="9"/>
  <c r="K468" i="9"/>
  <c r="K467" i="9"/>
  <c r="A467" i="9"/>
  <c r="E466" i="9"/>
  <c r="I465" i="9"/>
  <c r="A465" i="9"/>
  <c r="E464" i="9"/>
  <c r="I463" i="9"/>
  <c r="A463" i="9"/>
  <c r="A470" i="9"/>
  <c r="I468" i="9"/>
  <c r="J467" i="9"/>
  <c r="L466" i="9"/>
  <c r="D466" i="9"/>
  <c r="H465" i="9"/>
  <c r="L464" i="9"/>
  <c r="D464" i="9"/>
  <c r="H463" i="9"/>
  <c r="B462" i="9"/>
  <c r="K470" i="9"/>
  <c r="E468" i="9"/>
  <c r="I466" i="9"/>
  <c r="E465" i="9"/>
  <c r="A464" i="9"/>
  <c r="I470" i="9"/>
  <c r="C468" i="9"/>
  <c r="H466" i="9"/>
  <c r="D465" i="9"/>
  <c r="L463" i="9"/>
  <c r="G469" i="9"/>
  <c r="F467" i="9"/>
  <c r="A466" i="9"/>
  <c r="I464" i="9"/>
  <c r="E463" i="9"/>
  <c r="H464" i="9"/>
  <c r="E469" i="9"/>
  <c r="D463" i="9"/>
  <c r="E467" i="9"/>
  <c r="L465" i="9"/>
  <c r="J568" i="5" l="1"/>
  <c r="F568" i="5"/>
  <c r="M567" i="5"/>
  <c r="K566" i="5"/>
  <c r="F566" i="5"/>
  <c r="M568" i="5"/>
  <c r="I568" i="5"/>
  <c r="E568" i="5"/>
  <c r="N566" i="5"/>
  <c r="J566" i="5"/>
  <c r="E566" i="5"/>
  <c r="L568" i="5"/>
  <c r="H568" i="5"/>
  <c r="D568" i="5"/>
  <c r="M566" i="5"/>
  <c r="I566" i="5"/>
  <c r="D566" i="5"/>
  <c r="L566" i="5"/>
  <c r="K568" i="5"/>
  <c r="G566" i="5"/>
  <c r="G568" i="5"/>
  <c r="A573" i="5"/>
  <c r="A569" i="5"/>
  <c r="A574" i="5"/>
  <c r="C568" i="5"/>
  <c r="A576" i="5"/>
  <c r="A572" i="5"/>
  <c r="A570" i="5"/>
  <c r="B568" i="5"/>
  <c r="A575" i="5"/>
  <c r="A571" i="5"/>
  <c r="N567" i="5"/>
  <c r="G573" i="5"/>
  <c r="I571" i="5"/>
  <c r="B573" i="5"/>
  <c r="B574" i="5"/>
  <c r="L576" i="5"/>
  <c r="B575" i="5"/>
  <c r="J569" i="5"/>
  <c r="J570" i="5"/>
  <c r="E569" i="5"/>
  <c r="H570" i="5"/>
  <c r="L573" i="5"/>
  <c r="J574" i="5"/>
  <c r="I570" i="5"/>
  <c r="L571" i="5"/>
  <c r="H576" i="5"/>
  <c r="I572" i="5"/>
  <c r="H574" i="5"/>
  <c r="D571" i="5"/>
  <c r="D574" i="5"/>
  <c r="K570" i="5"/>
  <c r="K572" i="5"/>
  <c r="H573" i="5"/>
  <c r="L569" i="5"/>
  <c r="E575" i="5"/>
  <c r="J571" i="5"/>
  <c r="J572" i="5"/>
  <c r="C575" i="5"/>
  <c r="J573" i="5"/>
  <c r="G576" i="5"/>
  <c r="M575" i="5"/>
  <c r="L575" i="5"/>
  <c r="I576" i="5"/>
  <c r="E570" i="5"/>
  <c r="F570" i="5"/>
  <c r="C566" i="5"/>
  <c r="C570" i="5"/>
  <c r="M572" i="5"/>
  <c r="B572" i="5"/>
  <c r="M570" i="5"/>
  <c r="D576" i="5"/>
  <c r="M571" i="5"/>
  <c r="D573" i="5"/>
  <c r="E571" i="5"/>
  <c r="G574" i="5"/>
  <c r="C569" i="5"/>
  <c r="M569" i="5"/>
  <c r="D575" i="5"/>
  <c r="J575" i="5"/>
  <c r="J576" i="5"/>
  <c r="F571" i="5"/>
  <c r="E573" i="5"/>
  <c r="F572" i="5"/>
  <c r="I574" i="5"/>
  <c r="L572" i="5"/>
  <c r="C574" i="5"/>
  <c r="C573" i="5"/>
  <c r="E574" i="5"/>
  <c r="H575" i="5"/>
  <c r="G575" i="5"/>
  <c r="K575" i="5"/>
  <c r="G569" i="5"/>
  <c r="K573" i="5"/>
  <c r="M573" i="5"/>
  <c r="F573" i="5"/>
  <c r="D570" i="5"/>
  <c r="G571" i="5"/>
  <c r="I575" i="5"/>
  <c r="B569" i="5"/>
  <c r="D569" i="5"/>
  <c r="L574" i="5"/>
  <c r="H572" i="5"/>
  <c r="M576" i="5"/>
  <c r="K571" i="5"/>
  <c r="F574" i="5"/>
  <c r="F575" i="5"/>
  <c r="B570" i="5"/>
  <c r="F576" i="5"/>
  <c r="B571" i="5"/>
  <c r="B576" i="5"/>
  <c r="C571" i="5"/>
  <c r="E572" i="5"/>
  <c r="H569" i="5"/>
  <c r="L570" i="5"/>
  <c r="G572" i="5"/>
  <c r="I573" i="5"/>
  <c r="D572" i="5"/>
  <c r="C576" i="5"/>
  <c r="K569" i="5"/>
  <c r="K574" i="5"/>
  <c r="F569" i="5"/>
  <c r="K576" i="5"/>
  <c r="I569" i="5"/>
  <c r="C572" i="5"/>
  <c r="H571" i="5"/>
  <c r="G570" i="5"/>
  <c r="M574" i="5"/>
  <c r="E576" i="5"/>
  <c r="L480" i="9"/>
  <c r="H480" i="9"/>
  <c r="D480" i="9"/>
  <c r="L479" i="9"/>
  <c r="H479" i="9"/>
  <c r="D479" i="9"/>
  <c r="L478" i="9"/>
  <c r="H478" i="9"/>
  <c r="D478" i="9"/>
  <c r="L477" i="9"/>
  <c r="H477" i="9"/>
  <c r="D477" i="9"/>
  <c r="L476" i="9"/>
  <c r="H476" i="9"/>
  <c r="D476" i="9"/>
  <c r="L475" i="9"/>
  <c r="H475" i="9"/>
  <c r="D475" i="9"/>
  <c r="L474" i="9"/>
  <c r="H474" i="9"/>
  <c r="D474" i="9"/>
  <c r="L473" i="9"/>
  <c r="H473" i="9"/>
  <c r="D473" i="9"/>
  <c r="B472" i="9"/>
  <c r="K480" i="9"/>
  <c r="G480" i="9"/>
  <c r="C480" i="9"/>
  <c r="K479" i="9"/>
  <c r="G479" i="9"/>
  <c r="C479" i="9"/>
  <c r="K478" i="9"/>
  <c r="G478" i="9"/>
  <c r="C478" i="9"/>
  <c r="K477" i="9"/>
  <c r="G477" i="9"/>
  <c r="C477" i="9"/>
  <c r="J480" i="9"/>
  <c r="F480" i="9"/>
  <c r="B480" i="9"/>
  <c r="J479" i="9"/>
  <c r="F479" i="9"/>
  <c r="B479" i="9"/>
  <c r="J478" i="9"/>
  <c r="F478" i="9"/>
  <c r="B478" i="9"/>
  <c r="J477" i="9"/>
  <c r="F477" i="9"/>
  <c r="B477" i="9"/>
  <c r="J476" i="9"/>
  <c r="F476" i="9"/>
  <c r="B476" i="9"/>
  <c r="J475" i="9"/>
  <c r="F475" i="9"/>
  <c r="B475" i="9"/>
  <c r="J474" i="9"/>
  <c r="F474" i="9"/>
  <c r="B474" i="9"/>
  <c r="J473" i="9"/>
  <c r="F473" i="9"/>
  <c r="B473" i="9"/>
  <c r="A482" i="9"/>
  <c r="I479" i="9"/>
  <c r="E478" i="9"/>
  <c r="A477" i="9"/>
  <c r="E476" i="9"/>
  <c r="I475" i="9"/>
  <c r="A475" i="9"/>
  <c r="E474" i="9"/>
  <c r="I473" i="9"/>
  <c r="A473" i="9"/>
  <c r="I480" i="9"/>
  <c r="E479" i="9"/>
  <c r="A478" i="9"/>
  <c r="K476" i="9"/>
  <c r="C476" i="9"/>
  <c r="G475" i="9"/>
  <c r="K474" i="9"/>
  <c r="C474" i="9"/>
  <c r="G473" i="9"/>
  <c r="E480" i="9"/>
  <c r="I477" i="9"/>
  <c r="A476" i="9"/>
  <c r="I474" i="9"/>
  <c r="E473" i="9"/>
  <c r="A480" i="9"/>
  <c r="E477" i="9"/>
  <c r="K475" i="9"/>
  <c r="G474" i="9"/>
  <c r="C473" i="9"/>
  <c r="A479" i="9"/>
  <c r="E475" i="9"/>
  <c r="I478" i="9"/>
  <c r="C475" i="9"/>
  <c r="I476" i="9"/>
  <c r="A474" i="9"/>
  <c r="K473" i="9"/>
  <c r="G476" i="9"/>
  <c r="L580" i="5" l="1"/>
  <c r="H580" i="5"/>
  <c r="D580" i="5"/>
  <c r="M578" i="5"/>
  <c r="I578" i="5"/>
  <c r="D578" i="5"/>
  <c r="K580" i="5"/>
  <c r="G580" i="5"/>
  <c r="N579" i="5"/>
  <c r="L578" i="5"/>
  <c r="G578" i="5"/>
  <c r="J580" i="5"/>
  <c r="F580" i="5"/>
  <c r="M579" i="5"/>
  <c r="K578" i="5"/>
  <c r="F578" i="5"/>
  <c r="I580" i="5"/>
  <c r="E578" i="5"/>
  <c r="E580" i="5"/>
  <c r="N578" i="5"/>
  <c r="B580" i="5"/>
  <c r="A588" i="5"/>
  <c r="A584" i="5"/>
  <c r="C580" i="5"/>
  <c r="A585" i="5"/>
  <c r="M580" i="5"/>
  <c r="A587" i="5"/>
  <c r="A583" i="5"/>
  <c r="J578" i="5"/>
  <c r="A586" i="5"/>
  <c r="A582" i="5"/>
  <c r="A581" i="5"/>
  <c r="D588" i="5"/>
  <c r="B581" i="5"/>
  <c r="F584" i="5"/>
  <c r="C586" i="5"/>
  <c r="L586" i="5"/>
  <c r="M585" i="5"/>
  <c r="K584" i="5"/>
  <c r="L584" i="5"/>
  <c r="M588" i="5"/>
  <c r="B585" i="5"/>
  <c r="J584" i="5"/>
  <c r="I582" i="5"/>
  <c r="H588" i="5"/>
  <c r="D583" i="5"/>
  <c r="E584" i="5"/>
  <c r="C584" i="5"/>
  <c r="F588" i="5"/>
  <c r="I587" i="5"/>
  <c r="H585" i="5"/>
  <c r="C588" i="5"/>
  <c r="B588" i="5"/>
  <c r="C587" i="5"/>
  <c r="G584" i="5"/>
  <c r="L587" i="5"/>
  <c r="H582" i="5"/>
  <c r="F583" i="5"/>
  <c r="E583" i="5"/>
  <c r="J585" i="5"/>
  <c r="D582" i="5"/>
  <c r="E585" i="5"/>
  <c r="C578" i="5"/>
  <c r="J587" i="5"/>
  <c r="F581" i="5"/>
  <c r="K586" i="5"/>
  <c r="F585" i="5"/>
  <c r="L585" i="5"/>
  <c r="K588" i="5"/>
  <c r="G588" i="5"/>
  <c r="K583" i="5"/>
  <c r="B587" i="5"/>
  <c r="F587" i="5"/>
  <c r="G586" i="5"/>
  <c r="E588" i="5"/>
  <c r="M586" i="5"/>
  <c r="M584" i="5"/>
  <c r="I586" i="5"/>
  <c r="B584" i="5"/>
  <c r="B582" i="5"/>
  <c r="M581" i="5"/>
  <c r="L583" i="5"/>
  <c r="E582" i="5"/>
  <c r="D586" i="5"/>
  <c r="J581" i="5"/>
  <c r="F586" i="5"/>
  <c r="D587" i="5"/>
  <c r="L581" i="5"/>
  <c r="G582" i="5"/>
  <c r="F582" i="5"/>
  <c r="M583" i="5"/>
  <c r="E586" i="5"/>
  <c r="D584" i="5"/>
  <c r="I585" i="5"/>
  <c r="G585" i="5"/>
  <c r="C583" i="5"/>
  <c r="I588" i="5"/>
  <c r="H586" i="5"/>
  <c r="D581" i="5"/>
  <c r="I581" i="5"/>
  <c r="G581" i="5"/>
  <c r="C582" i="5"/>
  <c r="M582" i="5"/>
  <c r="K581" i="5"/>
  <c r="C581" i="5"/>
  <c r="I583" i="5"/>
  <c r="G583" i="5"/>
  <c r="J586" i="5"/>
  <c r="H583" i="5"/>
  <c r="M587" i="5"/>
  <c r="J588" i="5"/>
  <c r="J582" i="5"/>
  <c r="L582" i="5"/>
  <c r="J583" i="5"/>
  <c r="E587" i="5"/>
  <c r="D585" i="5"/>
  <c r="G587" i="5"/>
  <c r="K585" i="5"/>
  <c r="K582" i="5"/>
  <c r="L588" i="5"/>
  <c r="I584" i="5"/>
  <c r="H584" i="5"/>
  <c r="B586" i="5"/>
  <c r="H581" i="5"/>
  <c r="B583" i="5"/>
  <c r="C585" i="5"/>
  <c r="H587" i="5"/>
  <c r="E581" i="5"/>
  <c r="K587" i="5"/>
  <c r="J490" i="9"/>
  <c r="F490" i="9"/>
  <c r="B490" i="9"/>
  <c r="J489" i="9"/>
  <c r="F489" i="9"/>
  <c r="B489" i="9"/>
  <c r="J488" i="9"/>
  <c r="F488" i="9"/>
  <c r="B488" i="9"/>
  <c r="J487" i="9"/>
  <c r="F487" i="9"/>
  <c r="B487" i="9"/>
  <c r="J486" i="9"/>
  <c r="F486" i="9"/>
  <c r="B486" i="9"/>
  <c r="J485" i="9"/>
  <c r="F485" i="9"/>
  <c r="B485" i="9"/>
  <c r="J484" i="9"/>
  <c r="F484" i="9"/>
  <c r="B484" i="9"/>
  <c r="J483" i="9"/>
  <c r="F483" i="9"/>
  <c r="B483" i="9"/>
  <c r="A492" i="9"/>
  <c r="I490" i="9"/>
  <c r="E490" i="9"/>
  <c r="A490" i="9"/>
  <c r="I489" i="9"/>
  <c r="E489" i="9"/>
  <c r="A489" i="9"/>
  <c r="I488" i="9"/>
  <c r="E488" i="9"/>
  <c r="A488" i="9"/>
  <c r="I487" i="9"/>
  <c r="E487" i="9"/>
  <c r="A487" i="9"/>
  <c r="I486" i="9"/>
  <c r="E486" i="9"/>
  <c r="A486" i="9"/>
  <c r="I485" i="9"/>
  <c r="E485" i="9"/>
  <c r="A485" i="9"/>
  <c r="I484" i="9"/>
  <c r="E484" i="9"/>
  <c r="A484" i="9"/>
  <c r="I483" i="9"/>
  <c r="E483" i="9"/>
  <c r="A483" i="9"/>
  <c r="L490" i="9"/>
  <c r="H490" i="9"/>
  <c r="D490" i="9"/>
  <c r="L489" i="9"/>
  <c r="H489" i="9"/>
  <c r="D489" i="9"/>
  <c r="L488" i="9"/>
  <c r="H488" i="9"/>
  <c r="D488" i="9"/>
  <c r="L487" i="9"/>
  <c r="H487" i="9"/>
  <c r="D487" i="9"/>
  <c r="L486" i="9"/>
  <c r="H486" i="9"/>
  <c r="D486" i="9"/>
  <c r="L485" i="9"/>
  <c r="H485" i="9"/>
  <c r="D485" i="9"/>
  <c r="L484" i="9"/>
  <c r="H484" i="9"/>
  <c r="D484" i="9"/>
  <c r="L483" i="9"/>
  <c r="H483" i="9"/>
  <c r="D483" i="9"/>
  <c r="B482" i="9"/>
  <c r="K490" i="9"/>
  <c r="G489" i="9"/>
  <c r="C488" i="9"/>
  <c r="K486" i="9"/>
  <c r="G485" i="9"/>
  <c r="C484" i="9"/>
  <c r="G490" i="9"/>
  <c r="C489" i="9"/>
  <c r="K487" i="9"/>
  <c r="G486" i="9"/>
  <c r="C485" i="9"/>
  <c r="K483" i="9"/>
  <c r="C490" i="9"/>
  <c r="G487" i="9"/>
  <c r="K484" i="9"/>
  <c r="K489" i="9"/>
  <c r="C487" i="9"/>
  <c r="G484" i="9"/>
  <c r="C486" i="9"/>
  <c r="K485" i="9"/>
  <c r="K488" i="9"/>
  <c r="G483" i="9"/>
  <c r="G488" i="9"/>
  <c r="C483" i="9"/>
  <c r="J592" i="5" l="1"/>
  <c r="F592" i="5"/>
  <c r="M591" i="5"/>
  <c r="K590" i="5"/>
  <c r="F590" i="5"/>
  <c r="M592" i="5"/>
  <c r="I592" i="5"/>
  <c r="E592" i="5"/>
  <c r="N590" i="5"/>
  <c r="J590" i="5"/>
  <c r="E590" i="5"/>
  <c r="L592" i="5"/>
  <c r="H592" i="5"/>
  <c r="D592" i="5"/>
  <c r="M590" i="5"/>
  <c r="I590" i="5"/>
  <c r="D590" i="5"/>
  <c r="N591" i="5"/>
  <c r="L590" i="5"/>
  <c r="K592" i="5"/>
  <c r="G590" i="5"/>
  <c r="G592" i="5"/>
  <c r="A599" i="5"/>
  <c r="A595" i="5"/>
  <c r="A600" i="5"/>
  <c r="C592" i="5"/>
  <c r="A598" i="5"/>
  <c r="A594" i="5"/>
  <c r="B592" i="5"/>
  <c r="A597" i="5"/>
  <c r="A593" i="5"/>
  <c r="A596" i="5"/>
  <c r="B596" i="5"/>
  <c r="B598" i="5"/>
  <c r="F593" i="5"/>
  <c r="B597" i="5"/>
  <c r="K598" i="5"/>
  <c r="D596" i="5"/>
  <c r="G596" i="5"/>
  <c r="I596" i="5"/>
  <c r="D594" i="5"/>
  <c r="M595" i="5"/>
  <c r="C593" i="5"/>
  <c r="J593" i="5"/>
  <c r="J594" i="5"/>
  <c r="C590" i="5"/>
  <c r="F600" i="5"/>
  <c r="F598" i="5"/>
  <c r="F594" i="5"/>
  <c r="K594" i="5"/>
  <c r="C600" i="5"/>
  <c r="H597" i="5"/>
  <c r="M594" i="5"/>
  <c r="E600" i="5"/>
  <c r="K597" i="5"/>
  <c r="D595" i="5"/>
  <c r="H600" i="5"/>
  <c r="M597" i="5"/>
  <c r="J600" i="5"/>
  <c r="C598" i="5"/>
  <c r="H595" i="5"/>
  <c r="L600" i="5"/>
  <c r="E598" i="5"/>
  <c r="C597" i="5"/>
  <c r="F599" i="5"/>
  <c r="J598" i="5"/>
  <c r="J597" i="5"/>
  <c r="J595" i="5"/>
  <c r="B595" i="5"/>
  <c r="F597" i="5"/>
  <c r="C596" i="5"/>
  <c r="H593" i="5"/>
  <c r="L598" i="5"/>
  <c r="E596" i="5"/>
  <c r="K593" i="5"/>
  <c r="C599" i="5"/>
  <c r="H596" i="5"/>
  <c r="M593" i="5"/>
  <c r="E599" i="5"/>
  <c r="C594" i="5"/>
  <c r="G599" i="5"/>
  <c r="L596" i="5"/>
  <c r="E594" i="5"/>
  <c r="I599" i="5"/>
  <c r="D597" i="5"/>
  <c r="D593" i="5"/>
  <c r="H594" i="5"/>
  <c r="G598" i="5"/>
  <c r="C595" i="5"/>
  <c r="L597" i="5"/>
  <c r="I600" i="5"/>
  <c r="K600" i="5"/>
  <c r="I595" i="5"/>
  <c r="I594" i="5"/>
  <c r="L599" i="5"/>
  <c r="J599" i="5"/>
  <c r="I593" i="5"/>
  <c r="L593" i="5"/>
  <c r="K596" i="5"/>
  <c r="H599" i="5"/>
  <c r="M599" i="5"/>
  <c r="E593" i="5"/>
  <c r="K595" i="5"/>
  <c r="B594" i="5"/>
  <c r="B599" i="5"/>
  <c r="F596" i="5"/>
  <c r="J596" i="5"/>
  <c r="F595" i="5"/>
  <c r="B593" i="5"/>
  <c r="G597" i="5"/>
  <c r="L594" i="5"/>
  <c r="D600" i="5"/>
  <c r="I597" i="5"/>
  <c r="G600" i="5"/>
  <c r="E595" i="5"/>
  <c r="G595" i="5"/>
  <c r="D598" i="5"/>
  <c r="M600" i="5"/>
  <c r="H598" i="5"/>
  <c r="L595" i="5"/>
  <c r="G593" i="5"/>
  <c r="M598" i="5"/>
  <c r="D599" i="5"/>
  <c r="B600" i="5"/>
  <c r="M596" i="5"/>
  <c r="G594" i="5"/>
  <c r="E597" i="5"/>
  <c r="K599" i="5"/>
  <c r="I598" i="5"/>
  <c r="L500" i="9"/>
  <c r="H500" i="9"/>
  <c r="D500" i="9"/>
  <c r="L499" i="9"/>
  <c r="H499" i="9"/>
  <c r="D499" i="9"/>
  <c r="L498" i="9"/>
  <c r="H498" i="9"/>
  <c r="D498" i="9"/>
  <c r="L497" i="9"/>
  <c r="H497" i="9"/>
  <c r="D497" i="9"/>
  <c r="L496" i="9"/>
  <c r="H496" i="9"/>
  <c r="D496" i="9"/>
  <c r="L495" i="9"/>
  <c r="H495" i="9"/>
  <c r="D495" i="9"/>
  <c r="L494" i="9"/>
  <c r="H494" i="9"/>
  <c r="D494" i="9"/>
  <c r="L493" i="9"/>
  <c r="H493" i="9"/>
  <c r="D493" i="9"/>
  <c r="B492" i="9"/>
  <c r="K500" i="9"/>
  <c r="G500" i="9"/>
  <c r="C500" i="9"/>
  <c r="K499" i="9"/>
  <c r="G499" i="9"/>
  <c r="C499" i="9"/>
  <c r="K498" i="9"/>
  <c r="G498" i="9"/>
  <c r="C498" i="9"/>
  <c r="K497" i="9"/>
  <c r="G497" i="9"/>
  <c r="C497" i="9"/>
  <c r="K496" i="9"/>
  <c r="G496" i="9"/>
  <c r="C496" i="9"/>
  <c r="K495" i="9"/>
  <c r="G495" i="9"/>
  <c r="C495" i="9"/>
  <c r="K494" i="9"/>
  <c r="G494" i="9"/>
  <c r="C494" i="9"/>
  <c r="K493" i="9"/>
  <c r="G493" i="9"/>
  <c r="C493" i="9"/>
  <c r="J500" i="9"/>
  <c r="F500" i="9"/>
  <c r="B500" i="9"/>
  <c r="J499" i="9"/>
  <c r="F499" i="9"/>
  <c r="B499" i="9"/>
  <c r="J498" i="9"/>
  <c r="F498" i="9"/>
  <c r="B498" i="9"/>
  <c r="J497" i="9"/>
  <c r="F497" i="9"/>
  <c r="B497" i="9"/>
  <c r="J496" i="9"/>
  <c r="F496" i="9"/>
  <c r="B496" i="9"/>
  <c r="J495" i="9"/>
  <c r="F495" i="9"/>
  <c r="B495" i="9"/>
  <c r="J494" i="9"/>
  <c r="F494" i="9"/>
  <c r="B494" i="9"/>
  <c r="J493" i="9"/>
  <c r="F493" i="9"/>
  <c r="B493" i="9"/>
  <c r="I500" i="9"/>
  <c r="E499" i="9"/>
  <c r="A498" i="9"/>
  <c r="I496" i="9"/>
  <c r="E495" i="9"/>
  <c r="A494" i="9"/>
  <c r="E500" i="9"/>
  <c r="A499" i="9"/>
  <c r="I497" i="9"/>
  <c r="E496" i="9"/>
  <c r="A495" i="9"/>
  <c r="I493" i="9"/>
  <c r="A500" i="9"/>
  <c r="E497" i="9"/>
  <c r="I494" i="9"/>
  <c r="I499" i="9"/>
  <c r="A497" i="9"/>
  <c r="E494" i="9"/>
  <c r="I498" i="9"/>
  <c r="E493" i="9"/>
  <c r="E498" i="9"/>
  <c r="A493" i="9"/>
  <c r="A496" i="9"/>
  <c r="I495" i="9"/>
  <c r="M4" i="7" l="1"/>
  <c r="I4" i="7"/>
  <c r="E4" i="7"/>
  <c r="N2" i="7"/>
  <c r="J2" i="7"/>
  <c r="E2" i="7"/>
  <c r="J4" i="7"/>
  <c r="D4" i="7"/>
  <c r="L2" i="7"/>
  <c r="F2" i="7"/>
  <c r="H4" i="7"/>
  <c r="N3" i="7"/>
  <c r="K2" i="7"/>
  <c r="D2" i="7"/>
  <c r="L4" i="7"/>
  <c r="G4" i="7"/>
  <c r="M3" i="7"/>
  <c r="I2" i="7"/>
  <c r="K4" i="7"/>
  <c r="B4" i="7"/>
  <c r="A12" i="7"/>
  <c r="A8" i="7"/>
  <c r="F4" i="7"/>
  <c r="A11" i="7"/>
  <c r="A7" i="7"/>
  <c r="M2" i="7"/>
  <c r="A10" i="7"/>
  <c r="A6" i="7"/>
  <c r="G2" i="7"/>
  <c r="A9" i="7"/>
  <c r="C4" i="7"/>
  <c r="A5" i="7"/>
  <c r="H8" i="7"/>
  <c r="G11" i="7"/>
  <c r="C7" i="7"/>
  <c r="M9" i="7"/>
  <c r="M8" i="7"/>
  <c r="F7" i="7"/>
  <c r="D5" i="7"/>
  <c r="D6" i="7"/>
  <c r="G8" i="7"/>
  <c r="D11" i="7"/>
  <c r="E5" i="7"/>
  <c r="I10" i="7"/>
  <c r="J7" i="7"/>
  <c r="L6" i="7"/>
  <c r="C9" i="7"/>
  <c r="L11" i="7"/>
  <c r="I5" i="7"/>
  <c r="M10" i="7"/>
  <c r="B8" i="7"/>
  <c r="H7" i="7"/>
  <c r="K9" i="7"/>
  <c r="H12" i="7"/>
  <c r="M5" i="7"/>
  <c r="E11" i="7"/>
  <c r="F8" i="7"/>
  <c r="C5" i="7"/>
  <c r="B6" i="7"/>
  <c r="H10" i="7"/>
  <c r="D8" i="7"/>
  <c r="I11" i="7"/>
  <c r="G7" i="7"/>
  <c r="K12" i="7"/>
  <c r="L8" i="7"/>
  <c r="G5" i="7"/>
  <c r="I6" i="7"/>
  <c r="M11" i="7"/>
  <c r="B9" i="7"/>
  <c r="H9" i="7"/>
  <c r="K11" i="7"/>
  <c r="M6" i="7"/>
  <c r="E12" i="7"/>
  <c r="F9" i="7"/>
  <c r="G12" i="7"/>
  <c r="K6" i="7"/>
  <c r="I12" i="7"/>
  <c r="J9" i="7"/>
  <c r="F11" i="7"/>
  <c r="G10" i="7"/>
  <c r="I7" i="7"/>
  <c r="C11" i="7"/>
  <c r="C6" i="7"/>
  <c r="D10" i="7"/>
  <c r="E7" i="7"/>
  <c r="L7" i="7"/>
  <c r="C2" i="7"/>
  <c r="J8" i="7"/>
  <c r="H11" i="7"/>
  <c r="L5" i="7"/>
  <c r="C8" i="7"/>
  <c r="M7" i="7"/>
  <c r="B5" i="7"/>
  <c r="F10" i="7"/>
  <c r="D12" i="7"/>
  <c r="H6" i="7"/>
  <c r="K8" i="7"/>
  <c r="E8" i="7"/>
  <c r="F5" i="7"/>
  <c r="J10" i="7"/>
  <c r="L12" i="7"/>
  <c r="D7" i="7"/>
  <c r="G9" i="7"/>
  <c r="I8" i="7"/>
  <c r="J5" i="7"/>
  <c r="B11" i="7"/>
  <c r="C10" i="7"/>
  <c r="H5" i="7"/>
  <c r="E10" i="7"/>
  <c r="J12" i="7"/>
  <c r="L10" i="7"/>
  <c r="M12" i="7"/>
  <c r="K5" i="7"/>
  <c r="K10" i="7"/>
  <c r="E9" i="7"/>
  <c r="F6" i="7"/>
  <c r="J11" i="7"/>
  <c r="G6" i="7"/>
  <c r="D9" i="7"/>
  <c r="I9" i="7"/>
  <c r="J6" i="7"/>
  <c r="B12" i="7"/>
  <c r="L9" i="7"/>
  <c r="C12" i="7"/>
  <c r="B7" i="7"/>
  <c r="F12" i="7"/>
  <c r="K7" i="7"/>
  <c r="E6" i="7"/>
  <c r="B10" i="7"/>
  <c r="K16" i="7" l="1"/>
  <c r="G16" i="7"/>
  <c r="N15" i="7"/>
  <c r="L14" i="7"/>
  <c r="G14" i="7"/>
  <c r="I16" i="7"/>
  <c r="D16" i="7"/>
  <c r="K14" i="7"/>
  <c r="E14" i="7"/>
  <c r="M16" i="7"/>
  <c r="H16" i="7"/>
  <c r="M15" i="7"/>
  <c r="J14" i="7"/>
  <c r="D14" i="7"/>
  <c r="L16" i="7"/>
  <c r="F16" i="7"/>
  <c r="N14" i="7"/>
  <c r="I14" i="7"/>
  <c r="J16" i="7"/>
  <c r="A23" i="7"/>
  <c r="A19" i="7"/>
  <c r="E16" i="7"/>
  <c r="C16" i="7"/>
  <c r="A22" i="7"/>
  <c r="A18" i="7"/>
  <c r="M14" i="7"/>
  <c r="B16" i="7"/>
  <c r="A21" i="7"/>
  <c r="A17" i="7"/>
  <c r="A24" i="7"/>
  <c r="A20" i="7"/>
  <c r="F14" i="7"/>
  <c r="J18" i="7"/>
  <c r="J23" i="7"/>
  <c r="F18" i="7"/>
  <c r="F19" i="7"/>
  <c r="C22" i="7"/>
  <c r="M18" i="7"/>
  <c r="D20" i="7"/>
  <c r="E23" i="7"/>
  <c r="C17" i="7"/>
  <c r="C19" i="7"/>
  <c r="F20" i="7"/>
  <c r="L22" i="7"/>
  <c r="G20" i="7"/>
  <c r="J17" i="7"/>
  <c r="D22" i="7"/>
  <c r="K19" i="7"/>
  <c r="H21" i="7"/>
  <c r="I18" i="7"/>
  <c r="L18" i="7"/>
  <c r="B24" i="7"/>
  <c r="M21" i="7"/>
  <c r="D18" i="7"/>
  <c r="F21" i="7"/>
  <c r="E21" i="7"/>
  <c r="B21" i="7"/>
  <c r="L20" i="7"/>
  <c r="F23" i="7"/>
  <c r="I17" i="7"/>
  <c r="C23" i="7"/>
  <c r="J20" i="7"/>
  <c r="L24" i="7"/>
  <c r="G22" i="7"/>
  <c r="M24" i="7"/>
  <c r="L21" i="7"/>
  <c r="M23" i="7"/>
  <c r="L17" i="7"/>
  <c r="D17" i="7"/>
  <c r="B18" i="7"/>
  <c r="D24" i="7"/>
  <c r="B23" i="7"/>
  <c r="C21" i="7"/>
  <c r="J19" i="7"/>
  <c r="I23" i="7"/>
  <c r="M22" i="7"/>
  <c r="C18" i="7"/>
  <c r="L19" i="7"/>
  <c r="B17" i="7"/>
  <c r="F17" i="7"/>
  <c r="E20" i="7"/>
  <c r="F22" i="7"/>
  <c r="I19" i="7"/>
  <c r="E19" i="7"/>
  <c r="K21" i="7"/>
  <c r="H23" i="7"/>
  <c r="G24" i="7"/>
  <c r="G17" i="7"/>
  <c r="H20" i="7"/>
  <c r="E22" i="7"/>
  <c r="C24" i="7"/>
  <c r="C20" i="7"/>
  <c r="J21" i="7"/>
  <c r="D23" i="7"/>
  <c r="K20" i="7"/>
  <c r="B19" i="7"/>
  <c r="H22" i="7"/>
  <c r="K24" i="7"/>
  <c r="J22" i="7"/>
  <c r="I21" i="7"/>
  <c r="D19" i="7"/>
  <c r="B20" i="7"/>
  <c r="M20" i="7"/>
  <c r="H18" i="7"/>
  <c r="K18" i="7"/>
  <c r="I24" i="7"/>
  <c r="K23" i="7"/>
  <c r="K22" i="7"/>
  <c r="J24" i="7"/>
  <c r="M17" i="7"/>
  <c r="G23" i="7"/>
  <c r="B22" i="7"/>
  <c r="E17" i="7"/>
  <c r="E24" i="7"/>
  <c r="E18" i="7"/>
  <c r="H17" i="7"/>
  <c r="I20" i="7"/>
  <c r="C14" i="7"/>
  <c r="M19" i="7"/>
  <c r="G21" i="7"/>
  <c r="H24" i="7"/>
  <c r="F24" i="7"/>
  <c r="L23" i="7"/>
  <c r="G19" i="7"/>
  <c r="D21" i="7"/>
  <c r="K17" i="7"/>
  <c r="H19" i="7"/>
  <c r="I22" i="7"/>
  <c r="G18" i="7"/>
  <c r="M28" i="7" l="1"/>
  <c r="I28" i="7"/>
  <c r="E28" i="7"/>
  <c r="N26" i="7"/>
  <c r="J26" i="7"/>
  <c r="E26" i="7"/>
  <c r="H28" i="7"/>
  <c r="N27" i="7"/>
  <c r="K26" i="7"/>
  <c r="D26" i="7"/>
  <c r="L28" i="7"/>
  <c r="G28" i="7"/>
  <c r="M27" i="7"/>
  <c r="I26" i="7"/>
  <c r="K28" i="7"/>
  <c r="F28" i="7"/>
  <c r="M26" i="7"/>
  <c r="G26" i="7"/>
  <c r="J28" i="7"/>
  <c r="B28" i="7"/>
  <c r="A34" i="7"/>
  <c r="A30" i="7"/>
  <c r="D28" i="7"/>
  <c r="A33" i="7"/>
  <c r="A29" i="7"/>
  <c r="L26" i="7"/>
  <c r="A36" i="7"/>
  <c r="A32" i="7"/>
  <c r="C28" i="7"/>
  <c r="A31" i="7"/>
  <c r="F26" i="7"/>
  <c r="A35" i="7"/>
  <c r="K34" i="7"/>
  <c r="G30" i="7"/>
  <c r="F34" i="7"/>
  <c r="F36" i="7"/>
  <c r="L32" i="7"/>
  <c r="I30" i="7"/>
  <c r="F33" i="7"/>
  <c r="J34" i="7"/>
  <c r="I36" i="7"/>
  <c r="E31" i="7"/>
  <c r="B33" i="7"/>
  <c r="D34" i="7"/>
  <c r="B35" i="7"/>
  <c r="K35" i="7"/>
  <c r="B30" i="7"/>
  <c r="G36" i="7"/>
  <c r="E36" i="7"/>
  <c r="M30" i="7"/>
  <c r="H32" i="7"/>
  <c r="K33" i="7"/>
  <c r="H34" i="7"/>
  <c r="F35" i="7"/>
  <c r="E30" i="7"/>
  <c r="F29" i="7"/>
  <c r="I34" i="7"/>
  <c r="E29" i="7"/>
  <c r="F30" i="7"/>
  <c r="H31" i="7"/>
  <c r="F32" i="7"/>
  <c r="C33" i="7"/>
  <c r="I31" i="7"/>
  <c r="C31" i="7"/>
  <c r="C29" i="7"/>
  <c r="E35" i="7"/>
  <c r="M29" i="7"/>
  <c r="D31" i="7"/>
  <c r="D33" i="7"/>
  <c r="B34" i="7"/>
  <c r="M36" i="7"/>
  <c r="G35" i="7"/>
  <c r="M34" i="7"/>
  <c r="I29" i="7"/>
  <c r="K30" i="7"/>
  <c r="K32" i="7"/>
  <c r="H33" i="7"/>
  <c r="G33" i="7"/>
  <c r="L31" i="7"/>
  <c r="J35" i="7"/>
  <c r="L36" i="7"/>
  <c r="H30" i="7"/>
  <c r="D35" i="7"/>
  <c r="I35" i="7"/>
  <c r="G32" i="7"/>
  <c r="B32" i="7"/>
  <c r="E33" i="7"/>
  <c r="K29" i="7"/>
  <c r="F31" i="7"/>
  <c r="J33" i="7"/>
  <c r="M33" i="7"/>
  <c r="H36" i="7"/>
  <c r="G29" i="7"/>
  <c r="J30" i="7"/>
  <c r="G31" i="7"/>
  <c r="D32" i="7"/>
  <c r="M32" i="7"/>
  <c r="D36" i="7"/>
  <c r="I33" i="7"/>
  <c r="C36" i="7"/>
  <c r="B29" i="7"/>
  <c r="D30" i="7"/>
  <c r="B31" i="7"/>
  <c r="K31" i="7"/>
  <c r="L29" i="7"/>
  <c r="G34" i="7"/>
  <c r="M31" i="7"/>
  <c r="L33" i="7"/>
  <c r="C35" i="7"/>
  <c r="L35" i="7"/>
  <c r="J36" i="7"/>
  <c r="H29" i="7"/>
  <c r="J31" i="7"/>
  <c r="C30" i="7"/>
  <c r="I32" i="7"/>
  <c r="B36" i="7"/>
  <c r="K36" i="7"/>
  <c r="J29" i="7"/>
  <c r="C26" i="7"/>
  <c r="L30" i="7"/>
  <c r="E32" i="7"/>
  <c r="H35" i="7"/>
  <c r="D29" i="7"/>
  <c r="E34" i="7"/>
  <c r="M35" i="7"/>
  <c r="C32" i="7"/>
  <c r="C34" i="7"/>
  <c r="L34" i="7"/>
  <c r="J32" i="7"/>
  <c r="K40" i="7" l="1"/>
  <c r="G40" i="7"/>
  <c r="N39" i="7"/>
  <c r="L38" i="7"/>
  <c r="G38" i="7"/>
  <c r="M40" i="7"/>
  <c r="H40" i="7"/>
  <c r="M39" i="7"/>
  <c r="J38" i="7"/>
  <c r="D38" i="7"/>
  <c r="L40" i="7"/>
  <c r="F40" i="7"/>
  <c r="N38" i="7"/>
  <c r="I38" i="7"/>
  <c r="J40" i="7"/>
  <c r="E40" i="7"/>
  <c r="M38" i="7"/>
  <c r="F38" i="7"/>
  <c r="I40" i="7"/>
  <c r="A45" i="7"/>
  <c r="A41" i="7"/>
  <c r="D40" i="7"/>
  <c r="C40" i="7"/>
  <c r="A48" i="7"/>
  <c r="A44" i="7"/>
  <c r="K38" i="7"/>
  <c r="B40" i="7"/>
  <c r="A47" i="7"/>
  <c r="A43" i="7"/>
  <c r="E38" i="7"/>
  <c r="A46" i="7"/>
  <c r="A42" i="7"/>
  <c r="I48" i="7"/>
  <c r="H47" i="7"/>
  <c r="K48" i="7"/>
  <c r="E44" i="7"/>
  <c r="F42" i="7"/>
  <c r="K42" i="7"/>
  <c r="D47" i="7"/>
  <c r="G47" i="7"/>
  <c r="M41" i="7"/>
  <c r="K44" i="7"/>
  <c r="I46" i="7"/>
  <c r="I41" i="7"/>
  <c r="F48" i="7"/>
  <c r="E47" i="7"/>
  <c r="D46" i="7"/>
  <c r="K47" i="7"/>
  <c r="F44" i="7"/>
  <c r="G42" i="7"/>
  <c r="I47" i="7"/>
  <c r="B48" i="7"/>
  <c r="M46" i="7"/>
  <c r="L45" i="7"/>
  <c r="G46" i="7"/>
  <c r="M43" i="7"/>
  <c r="B42" i="7"/>
  <c r="F47" i="7"/>
  <c r="L43" i="7"/>
  <c r="E41" i="7"/>
  <c r="F46" i="7"/>
  <c r="E45" i="7"/>
  <c r="D44" i="7"/>
  <c r="C43" i="7"/>
  <c r="J41" i="7"/>
  <c r="G45" i="7"/>
  <c r="M48" i="7"/>
  <c r="D41" i="7"/>
  <c r="I44" i="7"/>
  <c r="I43" i="7"/>
  <c r="H42" i="7"/>
  <c r="B45" i="7"/>
  <c r="L42" i="7"/>
  <c r="K45" i="7"/>
  <c r="E46" i="7"/>
  <c r="H45" i="7"/>
  <c r="D45" i="7"/>
  <c r="B47" i="7"/>
  <c r="M45" i="7"/>
  <c r="L44" i="7"/>
  <c r="B44" i="7"/>
  <c r="I42" i="7"/>
  <c r="C48" i="7"/>
  <c r="G44" i="7"/>
  <c r="J46" i="7"/>
  <c r="I45" i="7"/>
  <c r="H44" i="7"/>
  <c r="C42" i="7"/>
  <c r="K46" i="7"/>
  <c r="B46" i="7"/>
  <c r="C41" i="7"/>
  <c r="D48" i="7"/>
  <c r="F41" i="7"/>
  <c r="E43" i="7"/>
  <c r="C38" i="7"/>
  <c r="G43" i="7"/>
  <c r="M42" i="7"/>
  <c r="J45" i="7"/>
  <c r="L48" i="7"/>
  <c r="H43" i="7"/>
  <c r="E42" i="7"/>
  <c r="G48" i="7"/>
  <c r="C44" i="7"/>
  <c r="J44" i="7"/>
  <c r="F45" i="7"/>
  <c r="H48" i="7"/>
  <c r="D43" i="7"/>
  <c r="K41" i="7"/>
  <c r="C47" i="7"/>
  <c r="J43" i="7"/>
  <c r="M44" i="7"/>
  <c r="J42" i="7"/>
  <c r="B41" i="7"/>
  <c r="M47" i="7"/>
  <c r="L46" i="7"/>
  <c r="H41" i="7"/>
  <c r="C46" i="7"/>
  <c r="F43" i="7"/>
  <c r="G41" i="7"/>
  <c r="L47" i="7"/>
  <c r="B43" i="7"/>
  <c r="D42" i="7"/>
  <c r="E48" i="7"/>
  <c r="L41" i="7"/>
  <c r="K43" i="7"/>
  <c r="H46" i="7"/>
  <c r="J47" i="7"/>
  <c r="C45" i="7"/>
  <c r="J48" i="7"/>
  <c r="M52" i="7" l="1"/>
  <c r="I52" i="7"/>
  <c r="E52" i="7"/>
  <c r="N50" i="7"/>
  <c r="J50" i="7"/>
  <c r="E50" i="7"/>
  <c r="L52" i="7"/>
  <c r="G52" i="7"/>
  <c r="M51" i="7"/>
  <c r="I50" i="7"/>
  <c r="K52" i="7"/>
  <c r="F52" i="7"/>
  <c r="M50" i="7"/>
  <c r="G50" i="7"/>
  <c r="J52" i="7"/>
  <c r="D52" i="7"/>
  <c r="L50" i="7"/>
  <c r="F50" i="7"/>
  <c r="H52" i="7"/>
  <c r="B52" i="7"/>
  <c r="A60" i="7"/>
  <c r="A56" i="7"/>
  <c r="N51" i="7"/>
  <c r="A59" i="7"/>
  <c r="A55" i="7"/>
  <c r="K50" i="7"/>
  <c r="A58" i="7"/>
  <c r="A54" i="7"/>
  <c r="D50" i="7"/>
  <c r="A53" i="7"/>
  <c r="C52" i="7"/>
  <c r="A57" i="7"/>
  <c r="H59" i="7"/>
  <c r="F54" i="7"/>
  <c r="M54" i="7"/>
  <c r="I59" i="7"/>
  <c r="L58" i="7"/>
  <c r="J54" i="7"/>
  <c r="I60" i="7"/>
  <c r="E55" i="7"/>
  <c r="D58" i="7"/>
  <c r="K60" i="7"/>
  <c r="G55" i="7"/>
  <c r="B58" i="7"/>
  <c r="M60" i="7"/>
  <c r="K55" i="7"/>
  <c r="M58" i="7"/>
  <c r="I53" i="7"/>
  <c r="H56" i="7"/>
  <c r="C59" i="7"/>
  <c r="K53" i="7"/>
  <c r="B59" i="7"/>
  <c r="M56" i="7"/>
  <c r="G58" i="7"/>
  <c r="M59" i="7"/>
  <c r="I54" i="7"/>
  <c r="H57" i="7"/>
  <c r="C60" i="7"/>
  <c r="K54" i="7"/>
  <c r="F55" i="7"/>
  <c r="E58" i="7"/>
  <c r="D53" i="7"/>
  <c r="F53" i="7"/>
  <c r="M57" i="7"/>
  <c r="L60" i="7"/>
  <c r="H55" i="7"/>
  <c r="B55" i="7"/>
  <c r="H58" i="7"/>
  <c r="E56" i="7"/>
  <c r="L53" i="7"/>
  <c r="B53" i="7"/>
  <c r="L55" i="7"/>
  <c r="L54" i="7"/>
  <c r="B57" i="7"/>
  <c r="L59" i="7"/>
  <c r="I56" i="7"/>
  <c r="K56" i="7"/>
  <c r="F57" i="7"/>
  <c r="E60" i="7"/>
  <c r="C55" i="7"/>
  <c r="K59" i="7"/>
  <c r="H53" i="7"/>
  <c r="B54" i="7"/>
  <c r="E59" i="7"/>
  <c r="M53" i="7"/>
  <c r="L56" i="7"/>
  <c r="G59" i="7"/>
  <c r="C54" i="7"/>
  <c r="F60" i="7"/>
  <c r="I55" i="7"/>
  <c r="J55" i="7"/>
  <c r="I57" i="7"/>
  <c r="H60" i="7"/>
  <c r="D55" i="7"/>
  <c r="K57" i="7"/>
  <c r="F58" i="7"/>
  <c r="J53" i="7"/>
  <c r="C50" i="7"/>
  <c r="G54" i="7"/>
  <c r="I58" i="7"/>
  <c r="E53" i="7"/>
  <c r="D56" i="7"/>
  <c r="K58" i="7"/>
  <c r="G53" i="7"/>
  <c r="J57" i="7"/>
  <c r="E54" i="7"/>
  <c r="C57" i="7"/>
  <c r="J59" i="7"/>
  <c r="J58" i="7"/>
  <c r="D59" i="7"/>
  <c r="G56" i="7"/>
  <c r="B56" i="7"/>
  <c r="F59" i="7"/>
  <c r="E57" i="7"/>
  <c r="G57" i="7"/>
  <c r="B60" i="7"/>
  <c r="C53" i="7"/>
  <c r="H54" i="7"/>
  <c r="G60" i="7"/>
  <c r="F56" i="7"/>
  <c r="C56" i="7"/>
  <c r="D57" i="7"/>
  <c r="C58" i="7"/>
  <c r="D60" i="7"/>
  <c r="D54" i="7"/>
  <c r="L57" i="7"/>
  <c r="J56" i="7"/>
  <c r="M55" i="7"/>
  <c r="J60" i="7"/>
  <c r="K64" i="7" l="1"/>
  <c r="G64" i="7"/>
  <c r="N63" i="7"/>
  <c r="L62" i="7"/>
  <c r="G62" i="7"/>
  <c r="L64" i="7"/>
  <c r="F64" i="7"/>
  <c r="N62" i="7"/>
  <c r="I62" i="7"/>
  <c r="J64" i="7"/>
  <c r="E64" i="7"/>
  <c r="M62" i="7"/>
  <c r="F62" i="7"/>
  <c r="I64" i="7"/>
  <c r="D64" i="7"/>
  <c r="K62" i="7"/>
  <c r="E62" i="7"/>
  <c r="H64" i="7"/>
  <c r="A71" i="7"/>
  <c r="A67" i="7"/>
  <c r="M63" i="7"/>
  <c r="C64" i="7"/>
  <c r="A70" i="7"/>
  <c r="A66" i="7"/>
  <c r="J62" i="7"/>
  <c r="B64" i="7"/>
  <c r="A69" i="7"/>
  <c r="A65" i="7"/>
  <c r="A72" i="7"/>
  <c r="A68" i="7"/>
  <c r="M64" i="7"/>
  <c r="D62" i="7"/>
  <c r="H68" i="7"/>
  <c r="C71" i="7"/>
  <c r="K65" i="7"/>
  <c r="F68" i="7"/>
  <c r="E66" i="7"/>
  <c r="E69" i="7"/>
  <c r="F67" i="7"/>
  <c r="H69" i="7"/>
  <c r="C72" i="7"/>
  <c r="K66" i="7"/>
  <c r="F69" i="7"/>
  <c r="E70" i="7"/>
  <c r="I65" i="7"/>
  <c r="D66" i="7"/>
  <c r="B70" i="7"/>
  <c r="L71" i="7"/>
  <c r="H66" i="7"/>
  <c r="C69" i="7"/>
  <c r="J71" i="7"/>
  <c r="F66" i="7"/>
  <c r="E67" i="7"/>
  <c r="H71" i="7"/>
  <c r="F71" i="7"/>
  <c r="H72" i="7"/>
  <c r="D67" i="7"/>
  <c r="K69" i="7"/>
  <c r="F72" i="7"/>
  <c r="B67" i="7"/>
  <c r="M69" i="7"/>
  <c r="D70" i="7"/>
  <c r="M65" i="7"/>
  <c r="D68" i="7"/>
  <c r="K70" i="7"/>
  <c r="G65" i="7"/>
  <c r="B68" i="7"/>
  <c r="C62" i="7"/>
  <c r="M67" i="7"/>
  <c r="G71" i="7"/>
  <c r="B66" i="7"/>
  <c r="H70" i="7"/>
  <c r="D65" i="7"/>
  <c r="K67" i="7"/>
  <c r="F70" i="7"/>
  <c r="B65" i="7"/>
  <c r="I69" i="7"/>
  <c r="H67" i="7"/>
  <c r="J68" i="7"/>
  <c r="E65" i="7"/>
  <c r="I72" i="7"/>
  <c r="I67" i="7"/>
  <c r="D71" i="7"/>
  <c r="L65" i="7"/>
  <c r="G68" i="7"/>
  <c r="B71" i="7"/>
  <c r="J65" i="7"/>
  <c r="E72" i="7"/>
  <c r="K72" i="7"/>
  <c r="D72" i="7"/>
  <c r="L66" i="7"/>
  <c r="G69" i="7"/>
  <c r="B72" i="7"/>
  <c r="J66" i="7"/>
  <c r="I68" i="7"/>
  <c r="L72" i="7"/>
  <c r="K68" i="7"/>
  <c r="E71" i="7"/>
  <c r="D69" i="7"/>
  <c r="K71" i="7"/>
  <c r="G66" i="7"/>
  <c r="B69" i="7"/>
  <c r="M68" i="7"/>
  <c r="M71" i="7"/>
  <c r="C70" i="7"/>
  <c r="M72" i="7"/>
  <c r="J67" i="7"/>
  <c r="G67" i="7"/>
  <c r="E68" i="7"/>
  <c r="L69" i="7"/>
  <c r="G72" i="7"/>
  <c r="C67" i="7"/>
  <c r="J69" i="7"/>
  <c r="I71" i="7"/>
  <c r="M66" i="7"/>
  <c r="C66" i="7"/>
  <c r="L70" i="7"/>
  <c r="H65" i="7"/>
  <c r="C68" i="7"/>
  <c r="J70" i="7"/>
  <c r="F65" i="7"/>
  <c r="M70" i="7"/>
  <c r="L68" i="7"/>
  <c r="J72" i="7"/>
  <c r="I70" i="7"/>
  <c r="L67" i="7"/>
  <c r="G70" i="7"/>
  <c r="C65" i="7"/>
  <c r="I66" i="7"/>
  <c r="M76" i="7" l="1"/>
  <c r="I76" i="7"/>
  <c r="E76" i="7"/>
  <c r="N74" i="7"/>
  <c r="J74" i="7"/>
  <c r="E74" i="7"/>
  <c r="K76" i="7"/>
  <c r="F76" i="7"/>
  <c r="M74" i="7"/>
  <c r="G74" i="7"/>
  <c r="J76" i="7"/>
  <c r="D76" i="7"/>
  <c r="L74" i="7"/>
  <c r="F74" i="7"/>
  <c r="H76" i="7"/>
  <c r="N75" i="7"/>
  <c r="K74" i="7"/>
  <c r="D74" i="7"/>
  <c r="G76" i="7"/>
  <c r="B76" i="7"/>
  <c r="A82" i="7"/>
  <c r="A78" i="7"/>
  <c r="M75" i="7"/>
  <c r="A81" i="7"/>
  <c r="A77" i="7"/>
  <c r="I74" i="7"/>
  <c r="A84" i="7"/>
  <c r="A80" i="7"/>
  <c r="L76" i="7"/>
  <c r="C76" i="7"/>
  <c r="A83" i="7"/>
  <c r="A79" i="7"/>
  <c r="G80" i="7"/>
  <c r="B83" i="7"/>
  <c r="J77" i="7"/>
  <c r="H79" i="7"/>
  <c r="M80" i="7"/>
  <c r="K82" i="7"/>
  <c r="G77" i="7"/>
  <c r="I77" i="7"/>
  <c r="E82" i="7"/>
  <c r="M83" i="7"/>
  <c r="K84" i="7"/>
  <c r="E77" i="7"/>
  <c r="I83" i="7"/>
  <c r="G84" i="7"/>
  <c r="C79" i="7"/>
  <c r="J81" i="7"/>
  <c r="I84" i="7"/>
  <c r="E79" i="7"/>
  <c r="L81" i="7"/>
  <c r="C82" i="7"/>
  <c r="D83" i="7"/>
  <c r="G81" i="7"/>
  <c r="B84" i="7"/>
  <c r="J78" i="7"/>
  <c r="I81" i="7"/>
  <c r="H83" i="7"/>
  <c r="H77" i="7"/>
  <c r="J84" i="7"/>
  <c r="E78" i="7"/>
  <c r="G82" i="7"/>
  <c r="I82" i="7"/>
  <c r="D77" i="7"/>
  <c r="C83" i="7"/>
  <c r="K77" i="7"/>
  <c r="F80" i="7"/>
  <c r="E83" i="7"/>
  <c r="M77" i="7"/>
  <c r="D84" i="7"/>
  <c r="F83" i="7"/>
  <c r="H82" i="7"/>
  <c r="C80" i="7"/>
  <c r="J82" i="7"/>
  <c r="F77" i="7"/>
  <c r="E80" i="7"/>
  <c r="D78" i="7"/>
  <c r="L79" i="7"/>
  <c r="J80" i="7"/>
  <c r="L80" i="7"/>
  <c r="C81" i="7"/>
  <c r="J83" i="7"/>
  <c r="F78" i="7"/>
  <c r="E81" i="7"/>
  <c r="D82" i="7"/>
  <c r="L83" i="7"/>
  <c r="C78" i="7"/>
  <c r="I79" i="7"/>
  <c r="D81" i="7"/>
  <c r="B80" i="7"/>
  <c r="K80" i="7"/>
  <c r="K83" i="7"/>
  <c r="I78" i="7"/>
  <c r="F79" i="7"/>
  <c r="C77" i="7"/>
  <c r="G79" i="7"/>
  <c r="K81" i="7"/>
  <c r="F84" i="7"/>
  <c r="B79" i="7"/>
  <c r="M81" i="7"/>
  <c r="L84" i="7"/>
  <c r="L78" i="7"/>
  <c r="B78" i="7"/>
  <c r="C84" i="7"/>
  <c r="K78" i="7"/>
  <c r="F81" i="7"/>
  <c r="E84" i="7"/>
  <c r="M78" i="7"/>
  <c r="H80" i="7"/>
  <c r="G83" i="7"/>
  <c r="M84" i="7"/>
  <c r="D80" i="7"/>
  <c r="K79" i="7"/>
  <c r="F82" i="7"/>
  <c r="B77" i="7"/>
  <c r="M79" i="7"/>
  <c r="H84" i="7"/>
  <c r="H78" i="7"/>
  <c r="B82" i="7"/>
  <c r="C74" i="7"/>
  <c r="I80" i="7"/>
  <c r="M82" i="7"/>
  <c r="L82" i="7"/>
  <c r="G78" i="7"/>
  <c r="B81" i="7"/>
  <c r="D79" i="7"/>
  <c r="L77" i="7"/>
  <c r="J79" i="7"/>
  <c r="H81" i="7"/>
  <c r="K88" i="7" l="1"/>
  <c r="G88" i="7"/>
  <c r="N87" i="7"/>
  <c r="L86" i="7"/>
  <c r="G86" i="7"/>
  <c r="J88" i="7"/>
  <c r="E88" i="7"/>
  <c r="M86" i="7"/>
  <c r="F86" i="7"/>
  <c r="I88" i="7"/>
  <c r="D88" i="7"/>
  <c r="K86" i="7"/>
  <c r="E86" i="7"/>
  <c r="M88" i="7"/>
  <c r="H88" i="7"/>
  <c r="M87" i="7"/>
  <c r="J86" i="7"/>
  <c r="D86" i="7"/>
  <c r="F88" i="7"/>
  <c r="A93" i="7"/>
  <c r="A89" i="7"/>
  <c r="N86" i="7"/>
  <c r="C88" i="7"/>
  <c r="A96" i="7"/>
  <c r="A92" i="7"/>
  <c r="I86" i="7"/>
  <c r="B88" i="7"/>
  <c r="A95" i="7"/>
  <c r="A91" i="7"/>
  <c r="L88" i="7"/>
  <c r="A94" i="7"/>
  <c r="A90" i="7"/>
  <c r="F96" i="7"/>
  <c r="B91" i="7"/>
  <c r="M93" i="7"/>
  <c r="L96" i="7"/>
  <c r="H91" i="7"/>
  <c r="K93" i="7"/>
  <c r="J92" i="7"/>
  <c r="K89" i="7"/>
  <c r="B92" i="7"/>
  <c r="M94" i="7"/>
  <c r="I89" i="7"/>
  <c r="H92" i="7"/>
  <c r="C90" i="7"/>
  <c r="K91" i="7"/>
  <c r="M92" i="7"/>
  <c r="K92" i="7"/>
  <c r="F94" i="7"/>
  <c r="B89" i="7"/>
  <c r="M91" i="7"/>
  <c r="L94" i="7"/>
  <c r="H89" i="7"/>
  <c r="G93" i="7"/>
  <c r="B94" i="7"/>
  <c r="C86" i="7"/>
  <c r="G94" i="7"/>
  <c r="B95" i="7"/>
  <c r="J89" i="7"/>
  <c r="I92" i="7"/>
  <c r="H95" i="7"/>
  <c r="D90" i="7"/>
  <c r="C96" i="7"/>
  <c r="E94" i="7"/>
  <c r="B96" i="7"/>
  <c r="J90" i="7"/>
  <c r="I93" i="7"/>
  <c r="H96" i="7"/>
  <c r="D91" i="7"/>
  <c r="G92" i="7"/>
  <c r="F95" i="7"/>
  <c r="E90" i="7"/>
  <c r="C92" i="7"/>
  <c r="B93" i="7"/>
  <c r="M95" i="7"/>
  <c r="I90" i="7"/>
  <c r="H93" i="7"/>
  <c r="C94" i="7"/>
  <c r="K95" i="7"/>
  <c r="B90" i="7"/>
  <c r="D93" i="7"/>
  <c r="E89" i="7"/>
  <c r="G96" i="7"/>
  <c r="I95" i="7"/>
  <c r="D96" i="7"/>
  <c r="I91" i="7"/>
  <c r="J93" i="7"/>
  <c r="I96" i="7"/>
  <c r="E91" i="7"/>
  <c r="D94" i="7"/>
  <c r="K96" i="7"/>
  <c r="K90" i="7"/>
  <c r="L95" i="7"/>
  <c r="J94" i="7"/>
  <c r="F89" i="7"/>
  <c r="E92" i="7"/>
  <c r="D95" i="7"/>
  <c r="L89" i="7"/>
  <c r="K94" i="7"/>
  <c r="F91" i="7"/>
  <c r="H94" i="7"/>
  <c r="C89" i="7"/>
  <c r="J91" i="7"/>
  <c r="I94" i="7"/>
  <c r="D92" i="7"/>
  <c r="G90" i="7"/>
  <c r="D89" i="7"/>
  <c r="C91" i="7"/>
  <c r="C95" i="7"/>
  <c r="F92" i="7"/>
  <c r="E95" i="7"/>
  <c r="M89" i="7"/>
  <c r="L92" i="7"/>
  <c r="G91" i="7"/>
  <c r="C93" i="7"/>
  <c r="H90" i="7"/>
  <c r="F93" i="7"/>
  <c r="E96" i="7"/>
  <c r="M90" i="7"/>
  <c r="L93" i="7"/>
  <c r="G95" i="7"/>
  <c r="G89" i="7"/>
  <c r="M96" i="7"/>
  <c r="L91" i="7"/>
  <c r="J95" i="7"/>
  <c r="F90" i="7"/>
  <c r="E93" i="7"/>
  <c r="L90" i="7"/>
  <c r="J96" i="7"/>
  <c r="M100" i="7" l="1"/>
  <c r="I100" i="7"/>
  <c r="E100" i="7"/>
  <c r="N98" i="7"/>
  <c r="J98" i="7"/>
  <c r="E98" i="7"/>
  <c r="J100" i="7"/>
  <c r="D100" i="7"/>
  <c r="L98" i="7"/>
  <c r="F98" i="7"/>
  <c r="H100" i="7"/>
  <c r="N99" i="7"/>
  <c r="K98" i="7"/>
  <c r="D98" i="7"/>
  <c r="L100" i="7"/>
  <c r="G100" i="7"/>
  <c r="M99" i="7"/>
  <c r="I98" i="7"/>
  <c r="F100" i="7"/>
  <c r="B100" i="7"/>
  <c r="A108" i="7"/>
  <c r="A104" i="7"/>
  <c r="M98" i="7"/>
  <c r="A107" i="7"/>
  <c r="A103" i="7"/>
  <c r="G98" i="7"/>
  <c r="A106" i="7"/>
  <c r="A102" i="7"/>
  <c r="C100" i="7"/>
  <c r="A105" i="7"/>
  <c r="K100" i="7"/>
  <c r="A101" i="7"/>
  <c r="C107" i="7"/>
  <c r="J108" i="7"/>
  <c r="F105" i="7"/>
  <c r="D108" i="7"/>
  <c r="B107" i="7"/>
  <c r="I108" i="7"/>
  <c r="I107" i="7"/>
  <c r="C108" i="7"/>
  <c r="K102" i="7"/>
  <c r="J106" i="7"/>
  <c r="I101" i="7"/>
  <c r="D101" i="7"/>
  <c r="M105" i="7"/>
  <c r="K108" i="7"/>
  <c r="L105" i="7"/>
  <c r="G101" i="7"/>
  <c r="C105" i="7"/>
  <c r="B106" i="7"/>
  <c r="I104" i="7"/>
  <c r="B104" i="7"/>
  <c r="H103" i="7"/>
  <c r="M102" i="7"/>
  <c r="F107" i="7"/>
  <c r="L101" i="7"/>
  <c r="K106" i="7"/>
  <c r="F108" i="7"/>
  <c r="E107" i="7"/>
  <c r="D106" i="7"/>
  <c r="D105" i="7"/>
  <c r="C106" i="7"/>
  <c r="D104" i="7"/>
  <c r="F101" i="7"/>
  <c r="K103" i="7"/>
  <c r="B108" i="7"/>
  <c r="L102" i="7"/>
  <c r="K101" i="7"/>
  <c r="H102" i="7"/>
  <c r="I106" i="7"/>
  <c r="L104" i="7"/>
  <c r="H101" i="7"/>
  <c r="B101" i="7"/>
  <c r="H108" i="7"/>
  <c r="I105" i="7"/>
  <c r="H107" i="7"/>
  <c r="G103" i="7"/>
  <c r="K105" i="7"/>
  <c r="M106" i="7"/>
  <c r="J105" i="7"/>
  <c r="M104" i="7"/>
  <c r="F104" i="7"/>
  <c r="J107" i="7"/>
  <c r="C98" i="7"/>
  <c r="E108" i="7"/>
  <c r="E102" i="7"/>
  <c r="C101" i="7"/>
  <c r="E103" i="7"/>
  <c r="G106" i="7"/>
  <c r="F106" i="7"/>
  <c r="H105" i="7"/>
  <c r="G104" i="7"/>
  <c r="M108" i="7"/>
  <c r="J103" i="7"/>
  <c r="D103" i="7"/>
  <c r="I102" i="7"/>
  <c r="L106" i="7"/>
  <c r="B103" i="7"/>
  <c r="G105" i="7"/>
  <c r="H106" i="7"/>
  <c r="B105" i="7"/>
  <c r="H104" i="7"/>
  <c r="M103" i="7"/>
  <c r="J104" i="7"/>
  <c r="C102" i="7"/>
  <c r="I103" i="7"/>
  <c r="K107" i="7"/>
  <c r="G102" i="7"/>
  <c r="E106" i="7"/>
  <c r="E101" i="7"/>
  <c r="L108" i="7"/>
  <c r="L103" i="7"/>
  <c r="G107" i="7"/>
  <c r="F102" i="7"/>
  <c r="B102" i="7"/>
  <c r="G108" i="7"/>
  <c r="C103" i="7"/>
  <c r="M101" i="7"/>
  <c r="K104" i="7"/>
  <c r="C104" i="7"/>
  <c r="D102" i="7"/>
  <c r="E104" i="7"/>
  <c r="L107" i="7"/>
  <c r="F103" i="7"/>
  <c r="D107" i="7"/>
  <c r="J102" i="7"/>
  <c r="M107" i="7"/>
  <c r="E105" i="7"/>
  <c r="J101" i="7"/>
  <c r="K112" i="7" l="1"/>
  <c r="G112" i="7"/>
  <c r="N111" i="7"/>
  <c r="L110" i="7"/>
  <c r="G110" i="7"/>
  <c r="I112" i="7"/>
  <c r="D112" i="7"/>
  <c r="K110" i="7"/>
  <c r="E110" i="7"/>
  <c r="M112" i="7"/>
  <c r="H112" i="7"/>
  <c r="M111" i="7"/>
  <c r="J110" i="7"/>
  <c r="D110" i="7"/>
  <c r="L112" i="7"/>
  <c r="F112" i="7"/>
  <c r="N110" i="7"/>
  <c r="I110" i="7"/>
  <c r="E112" i="7"/>
  <c r="A119" i="7"/>
  <c r="A115" i="7"/>
  <c r="M110" i="7"/>
  <c r="C112" i="7"/>
  <c r="A118" i="7"/>
  <c r="A114" i="7"/>
  <c r="F110" i="7"/>
  <c r="B112" i="7"/>
  <c r="A117" i="7"/>
  <c r="A113" i="7"/>
  <c r="A116" i="7"/>
  <c r="J112" i="7"/>
  <c r="A120" i="7"/>
  <c r="B119" i="7"/>
  <c r="J113" i="7"/>
  <c r="L114" i="7"/>
  <c r="M115" i="7"/>
  <c r="M120" i="7"/>
  <c r="G115" i="7"/>
  <c r="F119" i="7"/>
  <c r="E115" i="7"/>
  <c r="K116" i="7"/>
  <c r="J118" i="7"/>
  <c r="F113" i="7"/>
  <c r="G114" i="7"/>
  <c r="H115" i="7"/>
  <c r="C120" i="7"/>
  <c r="H114" i="7"/>
  <c r="L118" i="7"/>
  <c r="E116" i="7"/>
  <c r="B117" i="7"/>
  <c r="E119" i="7"/>
  <c r="G120" i="7"/>
  <c r="E113" i="7"/>
  <c r="I115" i="7"/>
  <c r="I119" i="7"/>
  <c r="I114" i="7"/>
  <c r="G113" i="7"/>
  <c r="H120" i="7"/>
  <c r="H117" i="7"/>
  <c r="I117" i="7"/>
  <c r="L117" i="7"/>
  <c r="I116" i="7"/>
  <c r="M118" i="7"/>
  <c r="G116" i="7"/>
  <c r="J114" i="7"/>
  <c r="M114" i="7"/>
  <c r="C118" i="7"/>
  <c r="E118" i="7"/>
  <c r="B113" i="7"/>
  <c r="I113" i="7"/>
  <c r="C116" i="7"/>
  <c r="J117" i="7"/>
  <c r="D120" i="7"/>
  <c r="C113" i="7"/>
  <c r="D114" i="7"/>
  <c r="G117" i="7"/>
  <c r="M116" i="7"/>
  <c r="B118" i="7"/>
  <c r="H113" i="7"/>
  <c r="K114" i="7"/>
  <c r="F117" i="7"/>
  <c r="K119" i="7"/>
  <c r="L120" i="7"/>
  <c r="K113" i="7"/>
  <c r="H116" i="7"/>
  <c r="M119" i="7"/>
  <c r="J115" i="7"/>
  <c r="I118" i="7"/>
  <c r="K120" i="7"/>
  <c r="D113" i="7"/>
  <c r="F120" i="7"/>
  <c r="L115" i="7"/>
  <c r="I120" i="7"/>
  <c r="D116" i="7"/>
  <c r="B114" i="7"/>
  <c r="C115" i="7"/>
  <c r="F116" i="7"/>
  <c r="G118" i="7"/>
  <c r="H119" i="7"/>
  <c r="G119" i="7"/>
  <c r="L113" i="7"/>
  <c r="K118" i="7"/>
  <c r="J116" i="7"/>
  <c r="D118" i="7"/>
  <c r="E114" i="7"/>
  <c r="B116" i="7"/>
  <c r="M117" i="7"/>
  <c r="C119" i="7"/>
  <c r="H118" i="7"/>
  <c r="C110" i="7"/>
  <c r="D115" i="7"/>
  <c r="E120" i="7"/>
  <c r="J119" i="7"/>
  <c r="F114" i="7"/>
  <c r="K115" i="7"/>
  <c r="L116" i="7"/>
  <c r="C114" i="7"/>
  <c r="D117" i="7"/>
  <c r="F115" i="7"/>
  <c r="L119" i="7"/>
  <c r="B115" i="7"/>
  <c r="K117" i="7"/>
  <c r="J120" i="7"/>
  <c r="B120" i="7"/>
  <c r="E117" i="7"/>
  <c r="F118" i="7"/>
  <c r="M113" i="7"/>
  <c r="D119" i="7"/>
  <c r="C117" i="7"/>
  <c r="M124" i="7" l="1"/>
  <c r="I124" i="7"/>
  <c r="E124" i="7"/>
  <c r="N122" i="7"/>
  <c r="J122" i="7"/>
  <c r="E122" i="7"/>
  <c r="H124" i="7"/>
  <c r="N123" i="7"/>
  <c r="K122" i="7"/>
  <c r="D122" i="7"/>
  <c r="L124" i="7"/>
  <c r="G124" i="7"/>
  <c r="M123" i="7"/>
  <c r="I122" i="7"/>
  <c r="K124" i="7"/>
  <c r="F124" i="7"/>
  <c r="M122" i="7"/>
  <c r="G122" i="7"/>
  <c r="D124" i="7"/>
  <c r="B124" i="7"/>
  <c r="A130" i="7"/>
  <c r="A126" i="7"/>
  <c r="L122" i="7"/>
  <c r="A129" i="7"/>
  <c r="A125" i="7"/>
  <c r="F122" i="7"/>
  <c r="A132" i="7"/>
  <c r="A128" i="7"/>
  <c r="C124" i="7"/>
  <c r="J124" i="7"/>
  <c r="A131" i="7"/>
  <c r="A127" i="7"/>
  <c r="E131" i="7"/>
  <c r="M125" i="7"/>
  <c r="D127" i="7"/>
  <c r="G128" i="7"/>
  <c r="F128" i="7"/>
  <c r="F127" i="7"/>
  <c r="M128" i="7"/>
  <c r="H130" i="7"/>
  <c r="M130" i="7"/>
  <c r="I125" i="7"/>
  <c r="K126" i="7"/>
  <c r="B128" i="7"/>
  <c r="L127" i="7"/>
  <c r="K125" i="7"/>
  <c r="E126" i="7"/>
  <c r="C127" i="7"/>
  <c r="M131" i="7"/>
  <c r="I126" i="7"/>
  <c r="C128" i="7"/>
  <c r="F129" i="7"/>
  <c r="D129" i="7"/>
  <c r="L130" i="7"/>
  <c r="I131" i="7"/>
  <c r="F132" i="7"/>
  <c r="M132" i="7"/>
  <c r="J129" i="7"/>
  <c r="L129" i="7"/>
  <c r="F125" i="7"/>
  <c r="M129" i="7"/>
  <c r="H132" i="7"/>
  <c r="G125" i="7"/>
  <c r="J126" i="7"/>
  <c r="H126" i="7"/>
  <c r="J128" i="7"/>
  <c r="C122" i="7"/>
  <c r="D125" i="7"/>
  <c r="I129" i="7"/>
  <c r="C132" i="7"/>
  <c r="B125" i="7"/>
  <c r="D126" i="7"/>
  <c r="C126" i="7"/>
  <c r="L126" i="7"/>
  <c r="G129" i="7"/>
  <c r="K128" i="7"/>
  <c r="I130" i="7"/>
  <c r="E125" i="7"/>
  <c r="F126" i="7"/>
  <c r="H127" i="7"/>
  <c r="G127" i="7"/>
  <c r="D132" i="7"/>
  <c r="I127" i="7"/>
  <c r="B127" i="7"/>
  <c r="E127" i="7"/>
  <c r="D130" i="7"/>
  <c r="C125" i="7"/>
  <c r="E132" i="7"/>
  <c r="H128" i="7"/>
  <c r="J132" i="7"/>
  <c r="G132" i="7"/>
  <c r="M127" i="7"/>
  <c r="B131" i="7"/>
  <c r="K131" i="7"/>
  <c r="I128" i="7"/>
  <c r="K130" i="7"/>
  <c r="B132" i="7"/>
  <c r="L131" i="7"/>
  <c r="F131" i="7"/>
  <c r="D128" i="7"/>
  <c r="J127" i="7"/>
  <c r="B130" i="7"/>
  <c r="E128" i="7"/>
  <c r="F130" i="7"/>
  <c r="H131" i="7"/>
  <c r="G131" i="7"/>
  <c r="H129" i="7"/>
  <c r="G126" i="7"/>
  <c r="L125" i="7"/>
  <c r="B126" i="7"/>
  <c r="E129" i="7"/>
  <c r="J131" i="7"/>
  <c r="L132" i="7"/>
  <c r="K132" i="7"/>
  <c r="J125" i="7"/>
  <c r="H125" i="7"/>
  <c r="D131" i="7"/>
  <c r="C129" i="7"/>
  <c r="I132" i="7"/>
  <c r="B129" i="7"/>
  <c r="C130" i="7"/>
  <c r="L128" i="7"/>
  <c r="M126" i="7"/>
  <c r="K129" i="7"/>
  <c r="E130" i="7"/>
  <c r="G130" i="7"/>
  <c r="C131" i="7"/>
  <c r="K127" i="7"/>
  <c r="J130" i="7"/>
  <c r="K136" i="7" l="1"/>
  <c r="G136" i="7"/>
  <c r="N135" i="7"/>
  <c r="L134" i="7"/>
  <c r="G134" i="7"/>
  <c r="M136" i="7"/>
  <c r="H136" i="7"/>
  <c r="M135" i="7"/>
  <c r="J134" i="7"/>
  <c r="D134" i="7"/>
  <c r="L136" i="7"/>
  <c r="F136" i="7"/>
  <c r="N134" i="7"/>
  <c r="I134" i="7"/>
  <c r="J136" i="7"/>
  <c r="E136" i="7"/>
  <c r="M134" i="7"/>
  <c r="F134" i="7"/>
  <c r="D136" i="7"/>
  <c r="A141" i="7"/>
  <c r="A137" i="7"/>
  <c r="K134" i="7"/>
  <c r="C136" i="7"/>
  <c r="A144" i="7"/>
  <c r="A140" i="7"/>
  <c r="E134" i="7"/>
  <c r="B136" i="7"/>
  <c r="A143" i="7"/>
  <c r="A139" i="7"/>
  <c r="I136" i="7"/>
  <c r="A138" i="7"/>
  <c r="A142" i="7"/>
  <c r="D143" i="7"/>
  <c r="L137" i="7"/>
  <c r="C139" i="7"/>
  <c r="F140" i="7"/>
  <c r="C141" i="7"/>
  <c r="M141" i="7"/>
  <c r="L140" i="7"/>
  <c r="F144" i="7"/>
  <c r="D144" i="7"/>
  <c r="L138" i="7"/>
  <c r="G140" i="7"/>
  <c r="J141" i="7"/>
  <c r="G142" i="7"/>
  <c r="K138" i="7"/>
  <c r="H143" i="7"/>
  <c r="F143" i="7"/>
  <c r="L143" i="7"/>
  <c r="H138" i="7"/>
  <c r="B140" i="7"/>
  <c r="E141" i="7"/>
  <c r="B142" i="7"/>
  <c r="B137" i="7"/>
  <c r="D142" i="7"/>
  <c r="E137" i="7"/>
  <c r="M142" i="7"/>
  <c r="D140" i="7"/>
  <c r="I144" i="7"/>
  <c r="B143" i="7"/>
  <c r="B141" i="7"/>
  <c r="L141" i="7"/>
  <c r="G144" i="7"/>
  <c r="F137" i="7"/>
  <c r="I138" i="7"/>
  <c r="F139" i="7"/>
  <c r="G141" i="7"/>
  <c r="H139" i="7"/>
  <c r="B139" i="7"/>
  <c r="L142" i="7"/>
  <c r="H137" i="7"/>
  <c r="J138" i="7"/>
  <c r="M139" i="7"/>
  <c r="J140" i="7"/>
  <c r="C140" i="7"/>
  <c r="M144" i="7"/>
  <c r="B138" i="7"/>
  <c r="H142" i="7"/>
  <c r="D137" i="7"/>
  <c r="E138" i="7"/>
  <c r="G139" i="7"/>
  <c r="E140" i="7"/>
  <c r="F138" i="7"/>
  <c r="D138" i="7"/>
  <c r="I141" i="7"/>
  <c r="D139" i="7"/>
  <c r="C142" i="7"/>
  <c r="L144" i="7"/>
  <c r="E143" i="7"/>
  <c r="G143" i="7"/>
  <c r="C137" i="7"/>
  <c r="K142" i="7"/>
  <c r="K141" i="7"/>
  <c r="C144" i="7"/>
  <c r="I142" i="7"/>
  <c r="H140" i="7"/>
  <c r="J142" i="7"/>
  <c r="M143" i="7"/>
  <c r="J144" i="7"/>
  <c r="I137" i="7"/>
  <c r="E139" i="7"/>
  <c r="C143" i="7"/>
  <c r="K139" i="7"/>
  <c r="H141" i="7"/>
  <c r="B144" i="7"/>
  <c r="C134" i="7"/>
  <c r="C138" i="7"/>
  <c r="M138" i="7"/>
  <c r="J139" i="7"/>
  <c r="I139" i="7"/>
  <c r="J143" i="7"/>
  <c r="D141" i="7"/>
  <c r="I143" i="7"/>
  <c r="K144" i="7"/>
  <c r="J137" i="7"/>
  <c r="G138" i="7"/>
  <c r="M137" i="7"/>
  <c r="F141" i="7"/>
  <c r="F142" i="7"/>
  <c r="H144" i="7"/>
  <c r="M140" i="7"/>
  <c r="I140" i="7"/>
  <c r="K137" i="7"/>
  <c r="E142" i="7"/>
  <c r="E144" i="7"/>
  <c r="K140" i="7"/>
  <c r="L139" i="7"/>
  <c r="K143" i="7"/>
  <c r="G137" i="7"/>
  <c r="M148" i="7" l="1"/>
  <c r="I148" i="7"/>
  <c r="E148" i="7"/>
  <c r="N146" i="7"/>
  <c r="J146" i="7"/>
  <c r="E146" i="7"/>
  <c r="L148" i="7"/>
  <c r="G148" i="7"/>
  <c r="M147" i="7"/>
  <c r="I146" i="7"/>
  <c r="K148" i="7"/>
  <c r="F148" i="7"/>
  <c r="M146" i="7"/>
  <c r="G146" i="7"/>
  <c r="J148" i="7"/>
  <c r="D148" i="7"/>
  <c r="L146" i="7"/>
  <c r="F146" i="7"/>
  <c r="N147" i="7"/>
  <c r="B148" i="7"/>
  <c r="A156" i="7"/>
  <c r="A152" i="7"/>
  <c r="K146" i="7"/>
  <c r="A155" i="7"/>
  <c r="A151" i="7"/>
  <c r="D146" i="7"/>
  <c r="A154" i="7"/>
  <c r="A150" i="7"/>
  <c r="A153" i="7"/>
  <c r="A149" i="7"/>
  <c r="C148" i="7"/>
  <c r="H148" i="7"/>
  <c r="C155" i="7"/>
  <c r="K149" i="7"/>
  <c r="B151" i="7"/>
  <c r="L151" i="7"/>
  <c r="I152" i="7"/>
  <c r="M152" i="7"/>
  <c r="E153" i="7"/>
  <c r="C146" i="7"/>
  <c r="C152" i="7"/>
  <c r="D154" i="7"/>
  <c r="M154" i="7"/>
  <c r="J155" i="7"/>
  <c r="M156" i="7"/>
  <c r="E150" i="7"/>
  <c r="B155" i="7"/>
  <c r="E151" i="7"/>
  <c r="G154" i="7"/>
  <c r="C149" i="7"/>
  <c r="D150" i="7"/>
  <c r="M150" i="7"/>
  <c r="J151" i="7"/>
  <c r="F149" i="7"/>
  <c r="G151" i="7"/>
  <c r="H150" i="7"/>
  <c r="C151" i="7"/>
  <c r="M155" i="7"/>
  <c r="H153" i="7"/>
  <c r="K153" i="7"/>
  <c r="F156" i="7"/>
  <c r="E149" i="7"/>
  <c r="B150" i="7"/>
  <c r="L150" i="7"/>
  <c r="E154" i="7"/>
  <c r="B154" i="7"/>
  <c r="C156" i="7"/>
  <c r="K150" i="7"/>
  <c r="F152" i="7"/>
  <c r="D153" i="7"/>
  <c r="M153" i="7"/>
  <c r="L149" i="7"/>
  <c r="K156" i="7"/>
  <c r="J149" i="7"/>
  <c r="J154" i="7"/>
  <c r="C153" i="7"/>
  <c r="H155" i="7"/>
  <c r="E156" i="7"/>
  <c r="D149" i="7"/>
  <c r="M149" i="7"/>
  <c r="J150" i="7"/>
  <c r="L156" i="7"/>
  <c r="B153" i="7"/>
  <c r="G152" i="7"/>
  <c r="I154" i="7"/>
  <c r="F155" i="7"/>
  <c r="B149" i="7"/>
  <c r="B152" i="7"/>
  <c r="K154" i="7"/>
  <c r="I150" i="7"/>
  <c r="D152" i="7"/>
  <c r="C154" i="7"/>
  <c r="L153" i="7"/>
  <c r="J153" i="7"/>
  <c r="E155" i="7"/>
  <c r="H151" i="7"/>
  <c r="H149" i="7"/>
  <c r="G156" i="7"/>
  <c r="I153" i="7"/>
  <c r="I151" i="7"/>
  <c r="F153" i="7"/>
  <c r="J156" i="7"/>
  <c r="F150" i="7"/>
  <c r="C150" i="7"/>
  <c r="K155" i="7"/>
  <c r="J152" i="7"/>
  <c r="H156" i="7"/>
  <c r="L155" i="7"/>
  <c r="D156" i="7"/>
  <c r="L154" i="7"/>
  <c r="G149" i="7"/>
  <c r="F151" i="7"/>
  <c r="D151" i="7"/>
  <c r="E152" i="7"/>
  <c r="K151" i="7"/>
  <c r="H154" i="7"/>
  <c r="D155" i="7"/>
  <c r="I155" i="7"/>
  <c r="L152" i="7"/>
  <c r="F154" i="7"/>
  <c r="K152" i="7"/>
  <c r="G153" i="7"/>
  <c r="I149" i="7"/>
  <c r="H152" i="7"/>
  <c r="I156" i="7"/>
  <c r="G150" i="7"/>
  <c r="M151" i="7"/>
  <c r="G155" i="7"/>
  <c r="B156" i="7"/>
  <c r="K160" i="7" l="1"/>
  <c r="G160" i="7"/>
  <c r="N159" i="7"/>
  <c r="L158" i="7"/>
  <c r="G158" i="7"/>
  <c r="L160" i="7"/>
  <c r="F160" i="7"/>
  <c r="N158" i="7"/>
  <c r="I158" i="7"/>
  <c r="J160" i="7"/>
  <c r="E160" i="7"/>
  <c r="M158" i="7"/>
  <c r="F158" i="7"/>
  <c r="I160" i="7"/>
  <c r="D160" i="7"/>
  <c r="K158" i="7"/>
  <c r="E158" i="7"/>
  <c r="M159" i="7"/>
  <c r="A167" i="7"/>
  <c r="A163" i="7"/>
  <c r="J158" i="7"/>
  <c r="C160" i="7"/>
  <c r="A166" i="7"/>
  <c r="A162" i="7"/>
  <c r="M160" i="7"/>
  <c r="D158" i="7"/>
  <c r="B160" i="7"/>
  <c r="A165" i="7"/>
  <c r="A161" i="7"/>
  <c r="H160" i="7"/>
  <c r="A168" i="7"/>
  <c r="A164" i="7"/>
  <c r="B167" i="7"/>
  <c r="J161" i="7"/>
  <c r="M162" i="7"/>
  <c r="K163" i="7"/>
  <c r="M164" i="7"/>
  <c r="M163" i="7"/>
  <c r="K168" i="7"/>
  <c r="D166" i="7"/>
  <c r="F165" i="7"/>
  <c r="L167" i="7"/>
  <c r="I168" i="7"/>
  <c r="H161" i="7"/>
  <c r="K162" i="7"/>
  <c r="H163" i="7"/>
  <c r="G163" i="7"/>
  <c r="C167" i="7"/>
  <c r="J163" i="7"/>
  <c r="I165" i="7"/>
  <c r="G166" i="7"/>
  <c r="I167" i="7"/>
  <c r="M167" i="7"/>
  <c r="I166" i="7"/>
  <c r="B162" i="7"/>
  <c r="M168" i="7"/>
  <c r="J165" i="7"/>
  <c r="E168" i="7"/>
  <c r="D161" i="7"/>
  <c r="M161" i="7"/>
  <c r="D163" i="7"/>
  <c r="E165" i="7"/>
  <c r="I161" i="7"/>
  <c r="L164" i="7"/>
  <c r="B164" i="7"/>
  <c r="C166" i="7"/>
  <c r="L166" i="7"/>
  <c r="C168" i="7"/>
  <c r="C158" i="7"/>
  <c r="E161" i="7"/>
  <c r="M165" i="7"/>
  <c r="J167" i="7"/>
  <c r="F162" i="7"/>
  <c r="L163" i="7"/>
  <c r="I164" i="7"/>
  <c r="L165" i="7"/>
  <c r="H167" i="7"/>
  <c r="J168" i="7"/>
  <c r="D165" i="7"/>
  <c r="I163" i="7"/>
  <c r="H166" i="7"/>
  <c r="H168" i="7"/>
  <c r="G162" i="7"/>
  <c r="J162" i="7"/>
  <c r="E166" i="7"/>
  <c r="J164" i="7"/>
  <c r="F166" i="7"/>
  <c r="L162" i="7"/>
  <c r="C164" i="7"/>
  <c r="F167" i="7"/>
  <c r="B163" i="7"/>
  <c r="K166" i="7"/>
  <c r="B166" i="7"/>
  <c r="J166" i="7"/>
  <c r="H162" i="7"/>
  <c r="H164" i="7"/>
  <c r="M166" i="7"/>
  <c r="B165" i="7"/>
  <c r="D168" i="7"/>
  <c r="E162" i="7"/>
  <c r="F163" i="7"/>
  <c r="C163" i="7"/>
  <c r="F164" i="7"/>
  <c r="G168" i="7"/>
  <c r="C165" i="7"/>
  <c r="B161" i="7"/>
  <c r="F168" i="7"/>
  <c r="E167" i="7"/>
  <c r="G161" i="7"/>
  <c r="B168" i="7"/>
  <c r="E164" i="7"/>
  <c r="I162" i="7"/>
  <c r="D167" i="7"/>
  <c r="C162" i="7"/>
  <c r="L168" i="7"/>
  <c r="K167" i="7"/>
  <c r="K165" i="7"/>
  <c r="K164" i="7"/>
  <c r="H165" i="7"/>
  <c r="G164" i="7"/>
  <c r="G165" i="7"/>
  <c r="F161" i="7"/>
  <c r="E163" i="7"/>
  <c r="D162" i="7"/>
  <c r="L161" i="7"/>
  <c r="G167" i="7"/>
  <c r="C161" i="7"/>
  <c r="K161" i="7"/>
  <c r="D164" i="7"/>
  <c r="M172" i="7" l="1"/>
  <c r="I172" i="7"/>
  <c r="E172" i="7"/>
  <c r="N170" i="7"/>
  <c r="J170" i="7"/>
  <c r="E170" i="7"/>
  <c r="K172" i="7"/>
  <c r="F172" i="7"/>
  <c r="M170" i="7"/>
  <c r="G170" i="7"/>
  <c r="J172" i="7"/>
  <c r="D172" i="7"/>
  <c r="L170" i="7"/>
  <c r="F170" i="7"/>
  <c r="H172" i="7"/>
  <c r="N171" i="7"/>
  <c r="K170" i="7"/>
  <c r="D170" i="7"/>
  <c r="M171" i="7"/>
  <c r="B172" i="7"/>
  <c r="A178" i="7"/>
  <c r="A174" i="7"/>
  <c r="I170" i="7"/>
  <c r="A177" i="7"/>
  <c r="A173" i="7"/>
  <c r="L172" i="7"/>
  <c r="A180" i="7"/>
  <c r="A176" i="7"/>
  <c r="A179" i="7"/>
  <c r="G172" i="7"/>
  <c r="A175" i="7"/>
  <c r="C172" i="7"/>
  <c r="E179" i="7"/>
  <c r="M173" i="7"/>
  <c r="F175" i="7"/>
  <c r="C176" i="7"/>
  <c r="F177" i="7"/>
  <c r="H178" i="7"/>
  <c r="F179" i="7"/>
  <c r="D173" i="7"/>
  <c r="E176" i="7"/>
  <c r="G178" i="7"/>
  <c r="D179" i="7"/>
  <c r="G180" i="7"/>
  <c r="F173" i="7"/>
  <c r="G179" i="7"/>
  <c r="H177" i="7"/>
  <c r="B176" i="7"/>
  <c r="I178" i="7"/>
  <c r="E173" i="7"/>
  <c r="G174" i="7"/>
  <c r="D175" i="7"/>
  <c r="G176" i="7"/>
  <c r="B175" i="7"/>
  <c r="I175" i="7"/>
  <c r="M177" i="7"/>
  <c r="J180" i="7"/>
  <c r="H173" i="7"/>
  <c r="F174" i="7"/>
  <c r="H175" i="7"/>
  <c r="L179" i="7"/>
  <c r="B174" i="7"/>
  <c r="E180" i="7"/>
  <c r="M174" i="7"/>
  <c r="J176" i="7"/>
  <c r="G177" i="7"/>
  <c r="J178" i="7"/>
  <c r="G175" i="7"/>
  <c r="M180" i="7"/>
  <c r="C180" i="7"/>
  <c r="B179" i="7"/>
  <c r="E177" i="7"/>
  <c r="K179" i="7"/>
  <c r="H180" i="7"/>
  <c r="G173" i="7"/>
  <c r="J174" i="7"/>
  <c r="F176" i="7"/>
  <c r="C170" i="7"/>
  <c r="K177" i="7"/>
  <c r="J173" i="7"/>
  <c r="L175" i="7"/>
  <c r="I176" i="7"/>
  <c r="L178" i="7"/>
  <c r="J179" i="7"/>
  <c r="L180" i="7"/>
  <c r="K173" i="7"/>
  <c r="C174" i="7"/>
  <c r="K174" i="7"/>
  <c r="M178" i="7"/>
  <c r="I173" i="7"/>
  <c r="L174" i="7"/>
  <c r="J175" i="7"/>
  <c r="L176" i="7"/>
  <c r="K176" i="7"/>
  <c r="M176" i="7"/>
  <c r="H176" i="7"/>
  <c r="H174" i="7"/>
  <c r="M175" i="7"/>
  <c r="B178" i="7"/>
  <c r="K178" i="7"/>
  <c r="B180" i="7"/>
  <c r="K180" i="7"/>
  <c r="J177" i="7"/>
  <c r="K175" i="7"/>
  <c r="F180" i="7"/>
  <c r="D178" i="7"/>
  <c r="F178" i="7"/>
  <c r="B173" i="7"/>
  <c r="I180" i="7"/>
  <c r="E175" i="7"/>
  <c r="C177" i="7"/>
  <c r="L177" i="7"/>
  <c r="C179" i="7"/>
  <c r="D177" i="7"/>
  <c r="E178" i="7"/>
  <c r="D174" i="7"/>
  <c r="I177" i="7"/>
  <c r="D180" i="7"/>
  <c r="C173" i="7"/>
  <c r="L173" i="7"/>
  <c r="C175" i="7"/>
  <c r="C178" i="7"/>
  <c r="E174" i="7"/>
  <c r="H179" i="7"/>
  <c r="M179" i="7"/>
  <c r="I174" i="7"/>
  <c r="D176" i="7"/>
  <c r="B177" i="7"/>
  <c r="I179" i="7"/>
  <c r="K184" i="7" l="1"/>
  <c r="G184" i="7"/>
  <c r="N183" i="7"/>
  <c r="L182" i="7"/>
  <c r="G182" i="7"/>
  <c r="J184" i="7"/>
  <c r="E184" i="7"/>
  <c r="M182" i="7"/>
  <c r="F182" i="7"/>
  <c r="I184" i="7"/>
  <c r="D184" i="7"/>
  <c r="K182" i="7"/>
  <c r="E182" i="7"/>
  <c r="M184" i="7"/>
  <c r="H184" i="7"/>
  <c r="M183" i="7"/>
  <c r="J182" i="7"/>
  <c r="D182" i="7"/>
  <c r="N182" i="7"/>
  <c r="A189" i="7"/>
  <c r="A185" i="7"/>
  <c r="I182" i="7"/>
  <c r="C184" i="7"/>
  <c r="A192" i="7"/>
  <c r="A188" i="7"/>
  <c r="L184" i="7"/>
  <c r="B184" i="7"/>
  <c r="A191" i="7"/>
  <c r="A187" i="7"/>
  <c r="F184" i="7"/>
  <c r="A190" i="7"/>
  <c r="A186" i="7"/>
  <c r="B191" i="7"/>
  <c r="D190" i="7"/>
  <c r="C192" i="7"/>
  <c r="J190" i="7"/>
  <c r="I190" i="7"/>
  <c r="G192" i="7"/>
  <c r="D185" i="7"/>
  <c r="B192" i="7"/>
  <c r="D191" i="7"/>
  <c r="L185" i="7"/>
  <c r="G185" i="7"/>
  <c r="C182" i="7"/>
  <c r="B190" i="7"/>
  <c r="J192" i="7"/>
  <c r="M189" i="7"/>
  <c r="J185" i="7"/>
  <c r="B188" i="7"/>
  <c r="K185" i="7"/>
  <c r="M191" i="7"/>
  <c r="L188" i="7"/>
  <c r="G189" i="7"/>
  <c r="M188" i="7"/>
  <c r="K188" i="7"/>
  <c r="C191" i="7"/>
  <c r="F189" i="7"/>
  <c r="M192" i="7"/>
  <c r="L189" i="7"/>
  <c r="K190" i="7"/>
  <c r="E190" i="7"/>
  <c r="C190" i="7"/>
  <c r="I189" i="7"/>
  <c r="E192" i="7"/>
  <c r="F186" i="7"/>
  <c r="B186" i="7"/>
  <c r="D192" i="7"/>
  <c r="L186" i="7"/>
  <c r="K186" i="7"/>
  <c r="E186" i="7"/>
  <c r="C186" i="7"/>
  <c r="J188" i="7"/>
  <c r="H186" i="7"/>
  <c r="E189" i="7"/>
  <c r="F190" i="7"/>
  <c r="J189" i="7"/>
  <c r="K191" i="7"/>
  <c r="D188" i="7"/>
  <c r="M187" i="7"/>
  <c r="L192" i="7"/>
  <c r="H187" i="7"/>
  <c r="J187" i="7"/>
  <c r="C187" i="7"/>
  <c r="B187" i="7"/>
  <c r="C185" i="7"/>
  <c r="G187" i="7"/>
  <c r="I191" i="7"/>
  <c r="H188" i="7"/>
  <c r="B189" i="7"/>
  <c r="G188" i="7"/>
  <c r="F188" i="7"/>
  <c r="C189" i="7"/>
  <c r="H190" i="7"/>
  <c r="I187" i="7"/>
  <c r="J191" i="7"/>
  <c r="L190" i="7"/>
  <c r="H185" i="7"/>
  <c r="B185" i="7"/>
  <c r="K192" i="7"/>
  <c r="E188" i="7"/>
  <c r="F191" i="7"/>
  <c r="C188" i="7"/>
  <c r="G186" i="7"/>
  <c r="H189" i="7"/>
  <c r="K187" i="7"/>
  <c r="I185" i="7"/>
  <c r="E191" i="7"/>
  <c r="F187" i="7"/>
  <c r="F192" i="7"/>
  <c r="H191" i="7"/>
  <c r="D186" i="7"/>
  <c r="M185" i="7"/>
  <c r="F185" i="7"/>
  <c r="E185" i="7"/>
  <c r="L191" i="7"/>
  <c r="M186" i="7"/>
  <c r="H192" i="7"/>
  <c r="D187" i="7"/>
  <c r="E187" i="7"/>
  <c r="J186" i="7"/>
  <c r="I186" i="7"/>
  <c r="G190" i="7"/>
  <c r="L187" i="7"/>
  <c r="G191" i="7"/>
  <c r="I192" i="7"/>
  <c r="K189" i="7"/>
  <c r="M190" i="7"/>
  <c r="I188" i="7"/>
  <c r="D189" i="7"/>
  <c r="K196" i="7" l="1"/>
  <c r="G196" i="7"/>
  <c r="N195" i="7"/>
  <c r="L194" i="7"/>
  <c r="J196" i="7"/>
  <c r="F196" i="7"/>
  <c r="M195" i="7"/>
  <c r="K194" i="7"/>
  <c r="M196" i="7"/>
  <c r="I196" i="7"/>
  <c r="E196" i="7"/>
  <c r="N194" i="7"/>
  <c r="J194" i="7"/>
  <c r="E194" i="7"/>
  <c r="D196" i="7"/>
  <c r="F194" i="7"/>
  <c r="M194" i="7"/>
  <c r="D194" i="7"/>
  <c r="L196" i="7"/>
  <c r="I194" i="7"/>
  <c r="H196" i="7"/>
  <c r="B196" i="7"/>
  <c r="A204" i="7"/>
  <c r="A200" i="7"/>
  <c r="G194" i="7"/>
  <c r="A203" i="7"/>
  <c r="A199" i="7"/>
  <c r="A202" i="7"/>
  <c r="A198" i="7"/>
  <c r="A201" i="7"/>
  <c r="C196" i="7"/>
  <c r="A197" i="7"/>
  <c r="E203" i="7"/>
  <c r="M197" i="7"/>
  <c r="L200" i="7"/>
  <c r="G203" i="7"/>
  <c r="C198" i="7"/>
  <c r="J204" i="7"/>
  <c r="I199" i="7"/>
  <c r="G198" i="7"/>
  <c r="M202" i="7"/>
  <c r="I197" i="7"/>
  <c r="H200" i="7"/>
  <c r="C203" i="7"/>
  <c r="K197" i="7"/>
  <c r="F203" i="7"/>
  <c r="C194" i="7"/>
  <c r="C197" i="7"/>
  <c r="I202" i="7"/>
  <c r="E197" i="7"/>
  <c r="D200" i="7"/>
  <c r="K202" i="7"/>
  <c r="G197" i="7"/>
  <c r="B202" i="7"/>
  <c r="M200" i="7"/>
  <c r="G202" i="7"/>
  <c r="E198" i="7"/>
  <c r="I200" i="7"/>
  <c r="J201" i="7"/>
  <c r="E200" i="7"/>
  <c r="G200" i="7"/>
  <c r="F200" i="7"/>
  <c r="M199" i="7"/>
  <c r="H197" i="7"/>
  <c r="B199" i="7"/>
  <c r="B200" i="7"/>
  <c r="M203" i="7"/>
  <c r="K198" i="7"/>
  <c r="B197" i="7"/>
  <c r="M201" i="7"/>
  <c r="L204" i="7"/>
  <c r="H199" i="7"/>
  <c r="C202" i="7"/>
  <c r="B204" i="7"/>
  <c r="F199" i="7"/>
  <c r="L203" i="7"/>
  <c r="F202" i="7"/>
  <c r="I201" i="7"/>
  <c r="H204" i="7"/>
  <c r="D199" i="7"/>
  <c r="K201" i="7"/>
  <c r="J202" i="7"/>
  <c r="B198" i="7"/>
  <c r="D201" i="7"/>
  <c r="J200" i="7"/>
  <c r="E201" i="7"/>
  <c r="D204" i="7"/>
  <c r="L198" i="7"/>
  <c r="G201" i="7"/>
  <c r="F201" i="7"/>
  <c r="B203" i="7"/>
  <c r="K199" i="7"/>
  <c r="D198" i="7"/>
  <c r="J198" i="7"/>
  <c r="J197" i="7"/>
  <c r="D203" i="7"/>
  <c r="F197" i="7"/>
  <c r="D197" i="7"/>
  <c r="L202" i="7"/>
  <c r="C200" i="7"/>
  <c r="H202" i="7"/>
  <c r="C201" i="7"/>
  <c r="C204" i="7"/>
  <c r="H198" i="7"/>
  <c r="H203" i="7"/>
  <c r="K200" i="7"/>
  <c r="L199" i="7"/>
  <c r="L197" i="7"/>
  <c r="F204" i="7"/>
  <c r="J203" i="7"/>
  <c r="H201" i="7"/>
  <c r="F198" i="7"/>
  <c r="I204" i="7"/>
  <c r="E199" i="7"/>
  <c r="D202" i="7"/>
  <c r="K204" i="7"/>
  <c r="G199" i="7"/>
  <c r="B201" i="7"/>
  <c r="M204" i="7"/>
  <c r="K203" i="7"/>
  <c r="E204" i="7"/>
  <c r="M198" i="7"/>
  <c r="L201" i="7"/>
  <c r="G204" i="7"/>
  <c r="C199" i="7"/>
  <c r="J199" i="7"/>
  <c r="E202" i="7"/>
  <c r="I198" i="7"/>
  <c r="I203" i="7"/>
  <c r="M208" i="7" l="1"/>
  <c r="I208" i="7"/>
  <c r="E208" i="7"/>
  <c r="N206" i="7"/>
  <c r="J206" i="7"/>
  <c r="E206" i="7"/>
  <c r="L208" i="7"/>
  <c r="H208" i="7"/>
  <c r="D208" i="7"/>
  <c r="M206" i="7"/>
  <c r="I206" i="7"/>
  <c r="D206" i="7"/>
  <c r="K208" i="7"/>
  <c r="G208" i="7"/>
  <c r="N207" i="7"/>
  <c r="L206" i="7"/>
  <c r="G206" i="7"/>
  <c r="K206" i="7"/>
  <c r="J208" i="7"/>
  <c r="F206" i="7"/>
  <c r="F208" i="7"/>
  <c r="A215" i="7"/>
  <c r="A211" i="7"/>
  <c r="C208" i="7"/>
  <c r="A214" i="7"/>
  <c r="A210" i="7"/>
  <c r="B208" i="7"/>
  <c r="A213" i="7"/>
  <c r="A209" i="7"/>
  <c r="A216" i="7"/>
  <c r="A212" i="7"/>
  <c r="M207" i="7"/>
  <c r="D215" i="7"/>
  <c r="L209" i="7"/>
  <c r="G212" i="7"/>
  <c r="B215" i="7"/>
  <c r="J209" i="7"/>
  <c r="I216" i="7"/>
  <c r="C214" i="7"/>
  <c r="D216" i="7"/>
  <c r="L210" i="7"/>
  <c r="G213" i="7"/>
  <c r="B216" i="7"/>
  <c r="J210" i="7"/>
  <c r="I211" i="7"/>
  <c r="M213" i="7"/>
  <c r="K216" i="7"/>
  <c r="B210" i="7"/>
  <c r="H214" i="7"/>
  <c r="D209" i="7"/>
  <c r="K211" i="7"/>
  <c r="F214" i="7"/>
  <c r="B209" i="7"/>
  <c r="E212" i="7"/>
  <c r="G215" i="7"/>
  <c r="F211" i="7"/>
  <c r="K209" i="7"/>
  <c r="M210" i="7"/>
  <c r="C216" i="7"/>
  <c r="E213" i="7"/>
  <c r="C210" i="7"/>
  <c r="E216" i="7"/>
  <c r="C209" i="7"/>
  <c r="I215" i="7"/>
  <c r="C206" i="7"/>
  <c r="K213" i="7"/>
  <c r="D214" i="7"/>
  <c r="K214" i="7"/>
  <c r="M216" i="7"/>
  <c r="H211" i="7"/>
  <c r="H210" i="7"/>
  <c r="F210" i="7"/>
  <c r="D210" i="7"/>
  <c r="L213" i="7"/>
  <c r="G216" i="7"/>
  <c r="C211" i="7"/>
  <c r="J213" i="7"/>
  <c r="I214" i="7"/>
  <c r="E211" i="7"/>
  <c r="F215" i="7"/>
  <c r="L214" i="7"/>
  <c r="H209" i="7"/>
  <c r="C212" i="7"/>
  <c r="J214" i="7"/>
  <c r="F209" i="7"/>
  <c r="E215" i="7"/>
  <c r="I209" i="7"/>
  <c r="K212" i="7"/>
  <c r="E214" i="7"/>
  <c r="D213" i="7"/>
  <c r="K215" i="7"/>
  <c r="G210" i="7"/>
  <c r="B213" i="7"/>
  <c r="M211" i="7"/>
  <c r="H215" i="7"/>
  <c r="G211" i="7"/>
  <c r="I210" i="7"/>
  <c r="F212" i="7"/>
  <c r="M215" i="7"/>
  <c r="K210" i="7"/>
  <c r="F213" i="7"/>
  <c r="L216" i="7"/>
  <c r="L211" i="7"/>
  <c r="J211" i="7"/>
  <c r="L212" i="7"/>
  <c r="H216" i="7"/>
  <c r="F216" i="7"/>
  <c r="M212" i="7"/>
  <c r="D212" i="7"/>
  <c r="G209" i="7"/>
  <c r="M214" i="7"/>
  <c r="L215" i="7"/>
  <c r="C213" i="7"/>
  <c r="E210" i="7"/>
  <c r="J212" i="7"/>
  <c r="H212" i="7"/>
  <c r="C215" i="7"/>
  <c r="E209" i="7"/>
  <c r="H213" i="7"/>
  <c r="M209" i="7"/>
  <c r="G214" i="7"/>
  <c r="J216" i="7"/>
  <c r="D211" i="7"/>
  <c r="B211" i="7"/>
  <c r="I212" i="7"/>
  <c r="B212" i="7"/>
  <c r="B214" i="7"/>
  <c r="J215" i="7"/>
  <c r="I213" i="7"/>
  <c r="K220" i="7" l="1"/>
  <c r="G220" i="7"/>
  <c r="N219" i="7"/>
  <c r="L218" i="7"/>
  <c r="G218" i="7"/>
  <c r="J220" i="7"/>
  <c r="F220" i="7"/>
  <c r="M219" i="7"/>
  <c r="K218" i="7"/>
  <c r="F218" i="7"/>
  <c r="M220" i="7"/>
  <c r="I220" i="7"/>
  <c r="E220" i="7"/>
  <c r="N218" i="7"/>
  <c r="J218" i="7"/>
  <c r="E218" i="7"/>
  <c r="H220" i="7"/>
  <c r="D218" i="7"/>
  <c r="D220" i="7"/>
  <c r="M218" i="7"/>
  <c r="B220" i="7"/>
  <c r="A226" i="7"/>
  <c r="A222" i="7"/>
  <c r="L220" i="7"/>
  <c r="A225" i="7"/>
  <c r="A221" i="7"/>
  <c r="I218" i="7"/>
  <c r="A228" i="7"/>
  <c r="A224" i="7"/>
  <c r="C220" i="7"/>
  <c r="A223" i="7"/>
  <c r="A227" i="7"/>
  <c r="C227" i="7"/>
  <c r="K221" i="7"/>
  <c r="F224" i="7"/>
  <c r="E227" i="7"/>
  <c r="M221" i="7"/>
  <c r="H228" i="7"/>
  <c r="J224" i="7"/>
  <c r="C228" i="7"/>
  <c r="K222" i="7"/>
  <c r="F225" i="7"/>
  <c r="E228" i="7"/>
  <c r="M222" i="7"/>
  <c r="L224" i="7"/>
  <c r="K228" i="7"/>
  <c r="B226" i="7"/>
  <c r="L223" i="7"/>
  <c r="G226" i="7"/>
  <c r="C221" i="7"/>
  <c r="J223" i="7"/>
  <c r="I226" i="7"/>
  <c r="E221" i="7"/>
  <c r="L225" i="7"/>
  <c r="C222" i="7"/>
  <c r="M224" i="7"/>
  <c r="I224" i="7"/>
  <c r="H225" i="7"/>
  <c r="G225" i="7"/>
  <c r="J222" i="7"/>
  <c r="H226" i="7"/>
  <c r="K224" i="7"/>
  <c r="L222" i="7"/>
  <c r="B221" i="7"/>
  <c r="L228" i="7"/>
  <c r="F223" i="7"/>
  <c r="G228" i="7"/>
  <c r="J225" i="7"/>
  <c r="I228" i="7"/>
  <c r="D226" i="7"/>
  <c r="H221" i="7"/>
  <c r="C224" i="7"/>
  <c r="E224" i="7"/>
  <c r="D224" i="7"/>
  <c r="I223" i="7"/>
  <c r="G222" i="7"/>
  <c r="M227" i="7"/>
  <c r="H223" i="7"/>
  <c r="M228" i="7"/>
  <c r="K225" i="7"/>
  <c r="F228" i="7"/>
  <c r="B223" i="7"/>
  <c r="M225" i="7"/>
  <c r="L227" i="7"/>
  <c r="D223" i="7"/>
  <c r="E226" i="7"/>
  <c r="K226" i="7"/>
  <c r="G221" i="7"/>
  <c r="B224" i="7"/>
  <c r="M226" i="7"/>
  <c r="I221" i="7"/>
  <c r="D227" i="7"/>
  <c r="C226" i="7"/>
  <c r="B222" i="7"/>
  <c r="D222" i="7"/>
  <c r="C225" i="7"/>
  <c r="J227" i="7"/>
  <c r="F222" i="7"/>
  <c r="E225" i="7"/>
  <c r="D225" i="7"/>
  <c r="L226" i="7"/>
  <c r="F227" i="7"/>
  <c r="E222" i="7"/>
  <c r="G224" i="7"/>
  <c r="B227" i="7"/>
  <c r="J221" i="7"/>
  <c r="H222" i="7"/>
  <c r="C218" i="7"/>
  <c r="B228" i="7"/>
  <c r="I225" i="7"/>
  <c r="L221" i="7"/>
  <c r="I227" i="7"/>
  <c r="K223" i="7"/>
  <c r="F226" i="7"/>
  <c r="M223" i="7"/>
  <c r="D228" i="7"/>
  <c r="H227" i="7"/>
  <c r="C223" i="7"/>
  <c r="E223" i="7"/>
  <c r="G223" i="7"/>
  <c r="J226" i="7"/>
  <c r="F221" i="7"/>
  <c r="D221" i="7"/>
  <c r="J228" i="7"/>
  <c r="K227" i="7"/>
  <c r="B225" i="7"/>
  <c r="I222" i="7"/>
  <c r="G227" i="7"/>
  <c r="H224" i="7"/>
  <c r="M232" i="7" l="1"/>
  <c r="I232" i="7"/>
  <c r="E232" i="7"/>
  <c r="N230" i="7"/>
  <c r="J230" i="7"/>
  <c r="E230" i="7"/>
  <c r="L232" i="7"/>
  <c r="H232" i="7"/>
  <c r="D232" i="7"/>
  <c r="M230" i="7"/>
  <c r="I230" i="7"/>
  <c r="D230" i="7"/>
  <c r="K232" i="7"/>
  <c r="G232" i="7"/>
  <c r="N231" i="7"/>
  <c r="L230" i="7"/>
  <c r="G230" i="7"/>
  <c r="M231" i="7"/>
  <c r="K230" i="7"/>
  <c r="J232" i="7"/>
  <c r="F230" i="7"/>
  <c r="F232" i="7"/>
  <c r="A237" i="7"/>
  <c r="A233" i="7"/>
  <c r="C232" i="7"/>
  <c r="A240" i="7"/>
  <c r="A236" i="7"/>
  <c r="B232" i="7"/>
  <c r="A239" i="7"/>
  <c r="A235" i="7"/>
  <c r="A238" i="7"/>
  <c r="A234" i="7"/>
  <c r="B239" i="7"/>
  <c r="J233" i="7"/>
  <c r="I236" i="7"/>
  <c r="H239" i="7"/>
  <c r="D234" i="7"/>
  <c r="G240" i="7"/>
  <c r="B234" i="7"/>
  <c r="D233" i="7"/>
  <c r="F237" i="7"/>
  <c r="E240" i="7"/>
  <c r="M234" i="7"/>
  <c r="L237" i="7"/>
  <c r="G238" i="7"/>
  <c r="K233" i="7"/>
  <c r="G233" i="7"/>
  <c r="C230" i="7"/>
  <c r="C240" i="7"/>
  <c r="J235" i="7"/>
  <c r="I238" i="7"/>
  <c r="E233" i="7"/>
  <c r="D236" i="7"/>
  <c r="G235" i="7"/>
  <c r="F235" i="7"/>
  <c r="L235" i="7"/>
  <c r="E239" i="7"/>
  <c r="L236" i="7"/>
  <c r="K234" i="7"/>
  <c r="B240" i="7"/>
  <c r="J234" i="7"/>
  <c r="D235" i="7"/>
  <c r="C237" i="7"/>
  <c r="H234" i="7"/>
  <c r="B233" i="7"/>
  <c r="L238" i="7"/>
  <c r="J240" i="7"/>
  <c r="G236" i="7"/>
  <c r="F240" i="7"/>
  <c r="B235" i="7"/>
  <c r="L240" i="7"/>
  <c r="C238" i="7"/>
  <c r="H238" i="7"/>
  <c r="F233" i="7"/>
  <c r="D239" i="7"/>
  <c r="C239" i="7"/>
  <c r="I235" i="7"/>
  <c r="B237" i="7"/>
  <c r="M239" i="7"/>
  <c r="H237" i="7"/>
  <c r="B238" i="7"/>
  <c r="G237" i="7"/>
  <c r="J237" i="7"/>
  <c r="I240" i="7"/>
  <c r="E235" i="7"/>
  <c r="D238" i="7"/>
  <c r="K239" i="7"/>
  <c r="C235" i="7"/>
  <c r="E238" i="7"/>
  <c r="C234" i="7"/>
  <c r="B236" i="7"/>
  <c r="M238" i="7"/>
  <c r="I233" i="7"/>
  <c r="H236" i="7"/>
  <c r="C233" i="7"/>
  <c r="K238" i="7"/>
  <c r="J236" i="7"/>
  <c r="D237" i="7"/>
  <c r="J239" i="7"/>
  <c r="F234" i="7"/>
  <c r="E237" i="7"/>
  <c r="D240" i="7"/>
  <c r="L234" i="7"/>
  <c r="C236" i="7"/>
  <c r="M240" i="7"/>
  <c r="K235" i="7"/>
  <c r="F236" i="7"/>
  <c r="M233" i="7"/>
  <c r="G234" i="7"/>
  <c r="E234" i="7"/>
  <c r="I237" i="7"/>
  <c r="K236" i="7"/>
  <c r="I239" i="7"/>
  <c r="F238" i="7"/>
  <c r="M235" i="7"/>
  <c r="H233" i="7"/>
  <c r="M236" i="7"/>
  <c r="M237" i="7"/>
  <c r="H235" i="7"/>
  <c r="F239" i="7"/>
  <c r="J238" i="7"/>
  <c r="E236" i="7"/>
  <c r="L233" i="7"/>
  <c r="K237" i="7"/>
  <c r="G239" i="7"/>
  <c r="I234" i="7"/>
  <c r="K240" i="7"/>
  <c r="L239" i="7"/>
  <c r="H240" i="7"/>
  <c r="K244" i="7" l="1"/>
  <c r="G244" i="7"/>
  <c r="N243" i="7"/>
  <c r="L242" i="7"/>
  <c r="G242" i="7"/>
  <c r="J244" i="7"/>
  <c r="F244" i="7"/>
  <c r="M243" i="7"/>
  <c r="K242" i="7"/>
  <c r="F242" i="7"/>
  <c r="M244" i="7"/>
  <c r="I244" i="7"/>
  <c r="E244" i="7"/>
  <c r="N242" i="7"/>
  <c r="J242" i="7"/>
  <c r="E242" i="7"/>
  <c r="L244" i="7"/>
  <c r="I242" i="7"/>
  <c r="H244" i="7"/>
  <c r="D242" i="7"/>
  <c r="D244" i="7"/>
  <c r="B244" i="7"/>
  <c r="A252" i="7"/>
  <c r="A248" i="7"/>
  <c r="A251" i="7"/>
  <c r="A247" i="7"/>
  <c r="A250" i="7"/>
  <c r="A246" i="7"/>
  <c r="A245" i="7"/>
  <c r="M242" i="7"/>
  <c r="A249" i="7"/>
  <c r="C244" i="7"/>
  <c r="I251" i="7"/>
  <c r="L245" i="7"/>
  <c r="L250" i="7"/>
  <c r="F249" i="7"/>
  <c r="F245" i="7"/>
  <c r="J250" i="7"/>
  <c r="E247" i="7"/>
  <c r="G249" i="7"/>
  <c r="L249" i="7"/>
  <c r="B251" i="7"/>
  <c r="F252" i="7"/>
  <c r="G245" i="7"/>
  <c r="D252" i="7"/>
  <c r="E245" i="7"/>
  <c r="M252" i="7"/>
  <c r="K247" i="7"/>
  <c r="I247" i="7"/>
  <c r="L248" i="7"/>
  <c r="B250" i="7"/>
  <c r="F246" i="7"/>
  <c r="I252" i="7"/>
  <c r="J246" i="7"/>
  <c r="K245" i="7"/>
  <c r="K248" i="7"/>
  <c r="M248" i="7"/>
  <c r="D250" i="7"/>
  <c r="F251" i="7"/>
  <c r="J251" i="7"/>
  <c r="F250" i="7"/>
  <c r="H248" i="7"/>
  <c r="M249" i="7"/>
  <c r="C252" i="7"/>
  <c r="E246" i="7"/>
  <c r="K249" i="7"/>
  <c r="G250" i="7"/>
  <c r="G252" i="7"/>
  <c r="H246" i="7"/>
  <c r="G248" i="7"/>
  <c r="G251" i="7"/>
  <c r="I246" i="7"/>
  <c r="B246" i="7"/>
  <c r="M247" i="7"/>
  <c r="I248" i="7"/>
  <c r="K250" i="7"/>
  <c r="M246" i="7"/>
  <c r="C249" i="7"/>
  <c r="L251" i="7"/>
  <c r="B252" i="7"/>
  <c r="M251" i="7"/>
  <c r="C247" i="7"/>
  <c r="C248" i="7"/>
  <c r="B248" i="7"/>
  <c r="E249" i="7"/>
  <c r="H250" i="7"/>
  <c r="D248" i="7"/>
  <c r="L246" i="7"/>
  <c r="D246" i="7"/>
  <c r="K251" i="7"/>
  <c r="G246" i="7"/>
  <c r="M245" i="7"/>
  <c r="B247" i="7"/>
  <c r="E248" i="7"/>
  <c r="J247" i="7"/>
  <c r="H252" i="7"/>
  <c r="J249" i="7"/>
  <c r="J245" i="7"/>
  <c r="G247" i="7"/>
  <c r="D247" i="7"/>
  <c r="F248" i="7"/>
  <c r="I249" i="7"/>
  <c r="B245" i="7"/>
  <c r="E252" i="7"/>
  <c r="H251" i="7"/>
  <c r="E251" i="7"/>
  <c r="K246" i="7"/>
  <c r="H247" i="7"/>
  <c r="H249" i="7"/>
  <c r="F247" i="7"/>
  <c r="D251" i="7"/>
  <c r="H245" i="7"/>
  <c r="B249" i="7"/>
  <c r="L252" i="7"/>
  <c r="I245" i="7"/>
  <c r="L247" i="7"/>
  <c r="C251" i="7"/>
  <c r="E250" i="7"/>
  <c r="C245" i="7"/>
  <c r="C250" i="7"/>
  <c r="C246" i="7"/>
  <c r="D249" i="7"/>
  <c r="J248" i="7"/>
  <c r="J252" i="7"/>
  <c r="C242" i="7"/>
  <c r="K252" i="7"/>
  <c r="I250" i="7"/>
  <c r="M250" i="7"/>
  <c r="D245" i="7"/>
  <c r="M256" i="7" l="1"/>
  <c r="I256" i="7"/>
  <c r="E256" i="7"/>
  <c r="N254" i="7"/>
  <c r="J254" i="7"/>
  <c r="E254" i="7"/>
  <c r="L256" i="7"/>
  <c r="H256" i="7"/>
  <c r="D256" i="7"/>
  <c r="M254" i="7"/>
  <c r="I254" i="7"/>
  <c r="D254" i="7"/>
  <c r="K256" i="7"/>
  <c r="G256" i="7"/>
  <c r="N255" i="7"/>
  <c r="L254" i="7"/>
  <c r="G254" i="7"/>
  <c r="F256" i="7"/>
  <c r="M255" i="7"/>
  <c r="K254" i="7"/>
  <c r="A263" i="7"/>
  <c r="A259" i="7"/>
  <c r="J256" i="7"/>
  <c r="C256" i="7"/>
  <c r="A262" i="7"/>
  <c r="A258" i="7"/>
  <c r="F254" i="7"/>
  <c r="B256" i="7"/>
  <c r="A261" i="7"/>
  <c r="A257" i="7"/>
  <c r="A264" i="7"/>
  <c r="A260" i="7"/>
  <c r="E263" i="7"/>
  <c r="M257" i="7"/>
  <c r="K263" i="7"/>
  <c r="G258" i="7"/>
  <c r="G257" i="7"/>
  <c r="G259" i="7"/>
  <c r="E258" i="7"/>
  <c r="J259" i="7"/>
  <c r="M262" i="7"/>
  <c r="I257" i="7"/>
  <c r="F263" i="7"/>
  <c r="B258" i="7"/>
  <c r="B257" i="7"/>
  <c r="J257" i="7"/>
  <c r="F264" i="7"/>
  <c r="G262" i="7"/>
  <c r="C258" i="7"/>
  <c r="M259" i="7"/>
  <c r="D262" i="7"/>
  <c r="G261" i="7"/>
  <c r="C260" i="7"/>
  <c r="F257" i="7"/>
  <c r="I259" i="7"/>
  <c r="C262" i="7"/>
  <c r="J263" i="7"/>
  <c r="M261" i="7"/>
  <c r="L264" i="7"/>
  <c r="B262" i="7"/>
  <c r="K264" i="7"/>
  <c r="K262" i="7"/>
  <c r="B259" i="7"/>
  <c r="K261" i="7"/>
  <c r="G260" i="7"/>
  <c r="I261" i="7"/>
  <c r="G264" i="7"/>
  <c r="H261" i="7"/>
  <c r="L263" i="7"/>
  <c r="L261" i="7"/>
  <c r="D257" i="7"/>
  <c r="L259" i="7"/>
  <c r="C257" i="7"/>
  <c r="M263" i="7"/>
  <c r="I258" i="7"/>
  <c r="J264" i="7"/>
  <c r="F259" i="7"/>
  <c r="F258" i="7"/>
  <c r="G263" i="7"/>
  <c r="H263" i="7"/>
  <c r="I260" i="7"/>
  <c r="C263" i="7"/>
  <c r="D263" i="7"/>
  <c r="D261" i="7"/>
  <c r="B260" i="7"/>
  <c r="H258" i="7"/>
  <c r="C264" i="7"/>
  <c r="F260" i="7"/>
  <c r="E260" i="7"/>
  <c r="J262" i="7"/>
  <c r="F262" i="7"/>
  <c r="H260" i="7"/>
  <c r="H259" i="7"/>
  <c r="H262" i="7"/>
  <c r="M260" i="7"/>
  <c r="L257" i="7"/>
  <c r="I262" i="7"/>
  <c r="E257" i="7"/>
  <c r="L262" i="7"/>
  <c r="H257" i="7"/>
  <c r="H264" i="7"/>
  <c r="M264" i="7"/>
  <c r="D264" i="7"/>
  <c r="J258" i="7"/>
  <c r="I264" i="7"/>
  <c r="E259" i="7"/>
  <c r="F261" i="7"/>
  <c r="D260" i="7"/>
  <c r="D259" i="7"/>
  <c r="D258" i="7"/>
  <c r="I263" i="7"/>
  <c r="L258" i="7"/>
  <c r="E264" i="7"/>
  <c r="M258" i="7"/>
  <c r="L260" i="7"/>
  <c r="K259" i="7"/>
  <c r="K258" i="7"/>
  <c r="K257" i="7"/>
  <c r="B261" i="7"/>
  <c r="C254" i="7"/>
  <c r="J261" i="7"/>
  <c r="E261" i="7"/>
  <c r="B264" i="7"/>
  <c r="C261" i="7"/>
  <c r="B263" i="7"/>
  <c r="C259" i="7"/>
  <c r="E262" i="7"/>
  <c r="J260" i="7"/>
  <c r="K260" i="7"/>
  <c r="K268" i="7" l="1"/>
  <c r="G268" i="7"/>
  <c r="N267" i="7"/>
  <c r="L266" i="7"/>
  <c r="G266" i="7"/>
  <c r="J268" i="7"/>
  <c r="F268" i="7"/>
  <c r="M267" i="7"/>
  <c r="K266" i="7"/>
  <c r="F266" i="7"/>
  <c r="M268" i="7"/>
  <c r="I268" i="7"/>
  <c r="E268" i="7"/>
  <c r="N266" i="7"/>
  <c r="J266" i="7"/>
  <c r="E266" i="7"/>
  <c r="M266" i="7"/>
  <c r="L268" i="7"/>
  <c r="I266" i="7"/>
  <c r="H268" i="7"/>
  <c r="D266" i="7"/>
  <c r="D268" i="7"/>
  <c r="B268" i="7"/>
  <c r="A274" i="7"/>
  <c r="A270" i="7"/>
  <c r="A273" i="7"/>
  <c r="A269" i="7"/>
  <c r="A276" i="7"/>
  <c r="A272" i="7"/>
  <c r="C268" i="7"/>
  <c r="A275" i="7"/>
  <c r="A271" i="7"/>
  <c r="D275" i="7"/>
  <c r="L269" i="7"/>
  <c r="B271" i="7"/>
  <c r="K271" i="7"/>
  <c r="I272" i="7"/>
  <c r="B272" i="7"/>
  <c r="K276" i="7"/>
  <c r="C275" i="7"/>
  <c r="D272" i="7"/>
  <c r="C274" i="7"/>
  <c r="M274" i="7"/>
  <c r="J275" i="7"/>
  <c r="B276" i="7"/>
  <c r="J274" i="7"/>
  <c r="L272" i="7"/>
  <c r="E272" i="7"/>
  <c r="C271" i="7"/>
  <c r="L271" i="7"/>
  <c r="J273" i="7"/>
  <c r="G274" i="7"/>
  <c r="E275" i="7"/>
  <c r="E274" i="7"/>
  <c r="L273" i="7"/>
  <c r="F276" i="7"/>
  <c r="E269" i="7"/>
  <c r="B270" i="7"/>
  <c r="K270" i="7"/>
  <c r="F273" i="7"/>
  <c r="J269" i="7"/>
  <c r="D276" i="7"/>
  <c r="L270" i="7"/>
  <c r="F272" i="7"/>
  <c r="C273" i="7"/>
  <c r="M273" i="7"/>
  <c r="C266" i="7"/>
  <c r="M272" i="7"/>
  <c r="D270" i="7"/>
  <c r="K274" i="7"/>
  <c r="L275" i="7"/>
  <c r="H270" i="7"/>
  <c r="M271" i="7"/>
  <c r="J272" i="7"/>
  <c r="G273" i="7"/>
  <c r="I275" i="7"/>
  <c r="B275" i="7"/>
  <c r="B273" i="7"/>
  <c r="E276" i="7"/>
  <c r="M269" i="7"/>
  <c r="G276" i="7"/>
  <c r="I276" i="7"/>
  <c r="H272" i="7"/>
  <c r="I274" i="7"/>
  <c r="F275" i="7"/>
  <c r="C276" i="7"/>
  <c r="B269" i="7"/>
  <c r="F269" i="7"/>
  <c r="G270" i="7"/>
  <c r="L274" i="7"/>
  <c r="H269" i="7"/>
  <c r="I270" i="7"/>
  <c r="F271" i="7"/>
  <c r="C272" i="7"/>
  <c r="E270" i="7"/>
  <c r="L276" i="7"/>
  <c r="E273" i="7"/>
  <c r="G269" i="7"/>
  <c r="H274" i="7"/>
  <c r="D269" i="7"/>
  <c r="C270" i="7"/>
  <c r="M270" i="7"/>
  <c r="J271" i="7"/>
  <c r="M276" i="7"/>
  <c r="G271" i="7"/>
  <c r="G272" i="7"/>
  <c r="G275" i="7"/>
  <c r="K269" i="7"/>
  <c r="H271" i="7"/>
  <c r="H276" i="7"/>
  <c r="D271" i="7"/>
  <c r="K272" i="7"/>
  <c r="I273" i="7"/>
  <c r="F274" i="7"/>
  <c r="J270" i="7"/>
  <c r="D274" i="7"/>
  <c r="E271" i="7"/>
  <c r="H273" i="7"/>
  <c r="M275" i="7"/>
  <c r="J276" i="7"/>
  <c r="I269" i="7"/>
  <c r="F270" i="7"/>
  <c r="I271" i="7"/>
  <c r="H275" i="7"/>
  <c r="K275" i="7"/>
  <c r="K273" i="7"/>
  <c r="D273" i="7"/>
  <c r="C269" i="7"/>
  <c r="B274" i="7"/>
  <c r="M280" i="7" l="1"/>
  <c r="I280" i="7"/>
  <c r="E280" i="7"/>
  <c r="N278" i="7"/>
  <c r="J278" i="7"/>
  <c r="E278" i="7"/>
  <c r="L280" i="7"/>
  <c r="H280" i="7"/>
  <c r="D280" i="7"/>
  <c r="M278" i="7"/>
  <c r="I278" i="7"/>
  <c r="D278" i="7"/>
  <c r="K280" i="7"/>
  <c r="G280" i="7"/>
  <c r="N279" i="7"/>
  <c r="L278" i="7"/>
  <c r="G278" i="7"/>
  <c r="J280" i="7"/>
  <c r="F278" i="7"/>
  <c r="F280" i="7"/>
  <c r="M279" i="7"/>
  <c r="A285" i="7"/>
  <c r="A281" i="7"/>
  <c r="C280" i="7"/>
  <c r="A288" i="7"/>
  <c r="A284" i="7"/>
  <c r="B280" i="7"/>
  <c r="A287" i="7"/>
  <c r="A283" i="7"/>
  <c r="A286" i="7"/>
  <c r="K278" i="7"/>
  <c r="A282" i="7"/>
  <c r="C287" i="7"/>
  <c r="K281" i="7"/>
  <c r="M282" i="7"/>
  <c r="J283" i="7"/>
  <c r="M284" i="7"/>
  <c r="I286" i="7"/>
  <c r="G283" i="7"/>
  <c r="D287" i="7"/>
  <c r="K286" i="7"/>
  <c r="G281" i="7"/>
  <c r="H282" i="7"/>
  <c r="E283" i="7"/>
  <c r="H284" i="7"/>
  <c r="L284" i="7"/>
  <c r="J288" i="7"/>
  <c r="F285" i="7"/>
  <c r="G286" i="7"/>
  <c r="C281" i="7"/>
  <c r="B282" i="7"/>
  <c r="L282" i="7"/>
  <c r="B284" i="7"/>
  <c r="B283" i="7"/>
  <c r="K284" i="7"/>
  <c r="F282" i="7"/>
  <c r="F288" i="7"/>
  <c r="K285" i="7"/>
  <c r="E288" i="7"/>
  <c r="D281" i="7"/>
  <c r="M281" i="7"/>
  <c r="D283" i="7"/>
  <c r="M287" i="7"/>
  <c r="M286" i="7"/>
  <c r="L281" i="7"/>
  <c r="G285" i="7"/>
  <c r="L287" i="7"/>
  <c r="I288" i="7"/>
  <c r="H281" i="7"/>
  <c r="J282" i="7"/>
  <c r="D286" i="7"/>
  <c r="F283" i="7"/>
  <c r="B287" i="7"/>
  <c r="C285" i="7"/>
  <c r="F287" i="7"/>
  <c r="D288" i="7"/>
  <c r="B281" i="7"/>
  <c r="E282" i="7"/>
  <c r="F284" i="7"/>
  <c r="C282" i="7"/>
  <c r="I283" i="7"/>
  <c r="G284" i="7"/>
  <c r="H286" i="7"/>
  <c r="E287" i="7"/>
  <c r="H288" i="7"/>
  <c r="F281" i="7"/>
  <c r="H287" i="7"/>
  <c r="I281" i="7"/>
  <c r="E281" i="7"/>
  <c r="C284" i="7"/>
  <c r="B286" i="7"/>
  <c r="L286" i="7"/>
  <c r="B288" i="7"/>
  <c r="C278" i="7"/>
  <c r="J285" i="7"/>
  <c r="M285" i="7"/>
  <c r="I282" i="7"/>
  <c r="K283" i="7"/>
  <c r="I285" i="7"/>
  <c r="F286" i="7"/>
  <c r="I287" i="7"/>
  <c r="L288" i="7"/>
  <c r="M283" i="7"/>
  <c r="D285" i="7"/>
  <c r="G288" i="7"/>
  <c r="C283" i="7"/>
  <c r="J284" i="7"/>
  <c r="H285" i="7"/>
  <c r="J286" i="7"/>
  <c r="E285" i="7"/>
  <c r="K288" i="7"/>
  <c r="D284" i="7"/>
  <c r="C288" i="7"/>
  <c r="K282" i="7"/>
  <c r="E284" i="7"/>
  <c r="B285" i="7"/>
  <c r="E286" i="7"/>
  <c r="H283" i="7"/>
  <c r="C286" i="7"/>
  <c r="M288" i="7"/>
  <c r="K287" i="7"/>
  <c r="G282" i="7"/>
  <c r="L283" i="7"/>
  <c r="I284" i="7"/>
  <c r="L285" i="7"/>
  <c r="J281" i="7"/>
  <c r="G287" i="7"/>
  <c r="J287" i="7"/>
  <c r="D282" i="7"/>
  <c r="K292" i="7" l="1"/>
  <c r="G292" i="7"/>
  <c r="N291" i="7"/>
  <c r="L290" i="7"/>
  <c r="G290" i="7"/>
  <c r="J292" i="7"/>
  <c r="F292" i="7"/>
  <c r="M291" i="7"/>
  <c r="K290" i="7"/>
  <c r="F290" i="7"/>
  <c r="M292" i="7"/>
  <c r="I292" i="7"/>
  <c r="E292" i="7"/>
  <c r="N290" i="7"/>
  <c r="J290" i="7"/>
  <c r="E290" i="7"/>
  <c r="D292" i="7"/>
  <c r="M290" i="7"/>
  <c r="L292" i="7"/>
  <c r="I290" i="7"/>
  <c r="B292" i="7"/>
  <c r="A300" i="7"/>
  <c r="A296" i="7"/>
  <c r="H292" i="7"/>
  <c r="A299" i="7"/>
  <c r="A295" i="7"/>
  <c r="D290" i="7"/>
  <c r="A298" i="7"/>
  <c r="A294" i="7"/>
  <c r="C292" i="7"/>
  <c r="A297" i="7"/>
  <c r="A293" i="7"/>
  <c r="D297" i="7"/>
  <c r="D300" i="7"/>
  <c r="J294" i="7"/>
  <c r="C298" i="7"/>
  <c r="H297" i="7"/>
  <c r="L300" i="7"/>
  <c r="C299" i="7"/>
  <c r="L294" i="7"/>
  <c r="F293" i="7"/>
  <c r="B300" i="7"/>
  <c r="M297" i="7"/>
  <c r="H294" i="7"/>
  <c r="J296" i="7"/>
  <c r="L298" i="7"/>
  <c r="E296" i="7"/>
  <c r="K296" i="7"/>
  <c r="I295" i="7"/>
  <c r="D296" i="7"/>
  <c r="D299" i="7"/>
  <c r="B295" i="7"/>
  <c r="F297" i="7"/>
  <c r="G297" i="7"/>
  <c r="M299" i="7"/>
  <c r="I296" i="7"/>
  <c r="L297" i="7"/>
  <c r="K297" i="7"/>
  <c r="H293" i="7"/>
  <c r="B299" i="7"/>
  <c r="H299" i="7"/>
  <c r="B293" i="7"/>
  <c r="J300" i="7"/>
  <c r="G298" i="7"/>
  <c r="E294" i="7"/>
  <c r="C295" i="7"/>
  <c r="K294" i="7"/>
  <c r="H296" i="7"/>
  <c r="F299" i="7"/>
  <c r="J293" i="7"/>
  <c r="E300" i="7"/>
  <c r="I294" i="7"/>
  <c r="G295" i="7"/>
  <c r="L296" i="7"/>
  <c r="I297" i="7"/>
  <c r="H298" i="7"/>
  <c r="D294" i="7"/>
  <c r="F296" i="7"/>
  <c r="C296" i="7"/>
  <c r="I298" i="7"/>
  <c r="M293" i="7"/>
  <c r="H300" i="7"/>
  <c r="F294" i="7"/>
  <c r="E298" i="7"/>
  <c r="G293" i="7"/>
  <c r="J298" i="7"/>
  <c r="C297" i="7"/>
  <c r="I300" i="7"/>
  <c r="K293" i="7"/>
  <c r="B298" i="7"/>
  <c r="I299" i="7"/>
  <c r="C300" i="7"/>
  <c r="G296" i="7"/>
  <c r="L299" i="7"/>
  <c r="B296" i="7"/>
  <c r="D298" i="7"/>
  <c r="K298" i="7"/>
  <c r="C293" i="7"/>
  <c r="E299" i="7"/>
  <c r="D295" i="7"/>
  <c r="G294" i="7"/>
  <c r="L293" i="7"/>
  <c r="J295" i="7"/>
  <c r="F295" i="7"/>
  <c r="M294" i="7"/>
  <c r="C294" i="7"/>
  <c r="C290" i="7"/>
  <c r="B294" i="7"/>
  <c r="G299" i="7"/>
  <c r="L295" i="7"/>
  <c r="F298" i="7"/>
  <c r="J299" i="7"/>
  <c r="M298" i="7"/>
  <c r="E293" i="7"/>
  <c r="M300" i="7"/>
  <c r="F300" i="7"/>
  <c r="K299" i="7"/>
  <c r="E295" i="7"/>
  <c r="M295" i="7"/>
  <c r="K300" i="7"/>
  <c r="B297" i="7"/>
  <c r="H295" i="7"/>
  <c r="D293" i="7"/>
  <c r="I293" i="7"/>
  <c r="G300" i="7"/>
  <c r="E297" i="7"/>
  <c r="J297" i="7"/>
  <c r="K295" i="7"/>
  <c r="M296" i="7"/>
  <c r="J304" i="7" l="1"/>
  <c r="F304" i="7"/>
  <c r="M304" i="7"/>
  <c r="I304" i="7"/>
  <c r="E304" i="7"/>
  <c r="N302" i="7"/>
  <c r="J302" i="7"/>
  <c r="L304" i="7"/>
  <c r="H304" i="7"/>
  <c r="D304" i="7"/>
  <c r="M302" i="7"/>
  <c r="I302" i="7"/>
  <c r="K304" i="7"/>
  <c r="L302" i="7"/>
  <c r="E302" i="7"/>
  <c r="G304" i="7"/>
  <c r="K302" i="7"/>
  <c r="D302" i="7"/>
  <c r="N303" i="7"/>
  <c r="G302" i="7"/>
  <c r="M303" i="7"/>
  <c r="F302" i="7"/>
  <c r="A311" i="7"/>
  <c r="A307" i="7"/>
  <c r="C304" i="7"/>
  <c r="A310" i="7"/>
  <c r="A306" i="7"/>
  <c r="B304" i="7"/>
  <c r="A309" i="7"/>
  <c r="A305" i="7"/>
  <c r="A308" i="7"/>
  <c r="A312" i="7"/>
  <c r="B311" i="7"/>
  <c r="J305" i="7"/>
  <c r="L306" i="7"/>
  <c r="C308" i="7"/>
  <c r="E309" i="7"/>
  <c r="D309" i="7"/>
  <c r="M307" i="7"/>
  <c r="F309" i="7"/>
  <c r="K311" i="7"/>
  <c r="M312" i="7"/>
  <c r="L305" i="7"/>
  <c r="C307" i="7"/>
  <c r="K308" i="7"/>
  <c r="J312" i="7"/>
  <c r="C309" i="7"/>
  <c r="H311" i="7"/>
  <c r="J311" i="7"/>
  <c r="F306" i="7"/>
  <c r="K307" i="7"/>
  <c r="M308" i="7"/>
  <c r="D310" i="7"/>
  <c r="M306" i="7"/>
  <c r="J309" i="7"/>
  <c r="D312" i="7"/>
  <c r="C305" i="7"/>
  <c r="E306" i="7"/>
  <c r="H307" i="7"/>
  <c r="H310" i="7"/>
  <c r="E308" i="7"/>
  <c r="B308" i="7"/>
  <c r="M309" i="7"/>
  <c r="D311" i="7"/>
  <c r="G312" i="7"/>
  <c r="E305" i="7"/>
  <c r="L311" i="7"/>
  <c r="B310" i="7"/>
  <c r="H305" i="7"/>
  <c r="D306" i="7"/>
  <c r="F310" i="7"/>
  <c r="B305" i="7"/>
  <c r="M305" i="7"/>
  <c r="D307" i="7"/>
  <c r="G308" i="7"/>
  <c r="C310" i="7"/>
  <c r="E307" i="7"/>
  <c r="K309" i="7"/>
  <c r="G305" i="7"/>
  <c r="F311" i="7"/>
  <c r="I309" i="7"/>
  <c r="F308" i="7"/>
  <c r="G310" i="7"/>
  <c r="I311" i="7"/>
  <c r="L312" i="7"/>
  <c r="K305" i="7"/>
  <c r="H306" i="7"/>
  <c r="B312" i="7"/>
  <c r="J306" i="7"/>
  <c r="D308" i="7"/>
  <c r="G309" i="7"/>
  <c r="I310" i="7"/>
  <c r="C306" i="7"/>
  <c r="K312" i="7"/>
  <c r="F307" i="7"/>
  <c r="E310" i="7"/>
  <c r="M310" i="7"/>
  <c r="B309" i="7"/>
  <c r="E311" i="7"/>
  <c r="H312" i="7"/>
  <c r="I306" i="7"/>
  <c r="C312" i="7"/>
  <c r="I312" i="7"/>
  <c r="F312" i="7"/>
  <c r="B307" i="7"/>
  <c r="I308" i="7"/>
  <c r="L309" i="7"/>
  <c r="C311" i="7"/>
  <c r="L307" i="7"/>
  <c r="L310" i="7"/>
  <c r="J310" i="7"/>
  <c r="F305" i="7"/>
  <c r="G306" i="7"/>
  <c r="I307" i="7"/>
  <c r="L308" i="7"/>
  <c r="G307" i="7"/>
  <c r="I305" i="7"/>
  <c r="B306" i="7"/>
  <c r="K306" i="7"/>
  <c r="D305" i="7"/>
  <c r="J307" i="7"/>
  <c r="H309" i="7"/>
  <c r="K310" i="7"/>
  <c r="M311" i="7"/>
  <c r="G311" i="7"/>
  <c r="J308" i="7"/>
  <c r="H308" i="7"/>
  <c r="E312" i="7"/>
  <c r="C302" i="7"/>
  <c r="L316" i="7" l="1"/>
  <c r="H316" i="7"/>
  <c r="D316" i="7"/>
  <c r="M314" i="7"/>
  <c r="I314" i="7"/>
  <c r="D314" i="7"/>
  <c r="K316" i="7"/>
  <c r="G316" i="7"/>
  <c r="N315" i="7"/>
  <c r="L314" i="7"/>
  <c r="G314" i="7"/>
  <c r="J316" i="7"/>
  <c r="F316" i="7"/>
  <c r="M315" i="7"/>
  <c r="K314" i="7"/>
  <c r="F314" i="7"/>
  <c r="E316" i="7"/>
  <c r="N314" i="7"/>
  <c r="M316" i="7"/>
  <c r="J314" i="7"/>
  <c r="I316" i="7"/>
  <c r="C316" i="7"/>
  <c r="E314" i="7"/>
  <c r="B316" i="7"/>
  <c r="A322" i="7"/>
  <c r="A318" i="7"/>
  <c r="A321" i="7"/>
  <c r="A317" i="7"/>
  <c r="A324" i="7"/>
  <c r="A320" i="7"/>
  <c r="A323" i="7"/>
  <c r="A319" i="7"/>
  <c r="D323" i="7"/>
  <c r="C322" i="7"/>
  <c r="G318" i="7"/>
  <c r="M317" i="7"/>
  <c r="D318" i="7"/>
  <c r="L322" i="7"/>
  <c r="D317" i="7"/>
  <c r="J319" i="7"/>
  <c r="G319" i="7"/>
  <c r="E321" i="7"/>
  <c r="J323" i="7"/>
  <c r="I319" i="7"/>
  <c r="H320" i="7"/>
  <c r="G320" i="7"/>
  <c r="F320" i="7"/>
  <c r="K323" i="7"/>
  <c r="D319" i="7"/>
  <c r="D324" i="7"/>
  <c r="M321" i="7"/>
  <c r="G324" i="7"/>
  <c r="C324" i="7"/>
  <c r="M323" i="7"/>
  <c r="J320" i="7"/>
  <c r="H323" i="7"/>
  <c r="G317" i="7"/>
  <c r="B318" i="7"/>
  <c r="M322" i="7"/>
  <c r="I317" i="7"/>
  <c r="L317" i="7"/>
  <c r="K317" i="7"/>
  <c r="J317" i="7"/>
  <c r="C321" i="7"/>
  <c r="E317" i="7"/>
  <c r="K320" i="7"/>
  <c r="E324" i="7"/>
  <c r="K318" i="7"/>
  <c r="J318" i="7"/>
  <c r="H317" i="7"/>
  <c r="J324" i="7"/>
  <c r="L321" i="7"/>
  <c r="J321" i="7"/>
  <c r="I322" i="7"/>
  <c r="L320" i="7"/>
  <c r="L323" i="7"/>
  <c r="G323" i="7"/>
  <c r="C323" i="7"/>
  <c r="L324" i="7"/>
  <c r="C317" i="7"/>
  <c r="E318" i="7"/>
  <c r="H318" i="7"/>
  <c r="C319" i="7"/>
  <c r="I320" i="7"/>
  <c r="K321" i="7"/>
  <c r="B322" i="7"/>
  <c r="I321" i="7"/>
  <c r="E323" i="7"/>
  <c r="L318" i="7"/>
  <c r="B321" i="7"/>
  <c r="H324" i="7"/>
  <c r="E322" i="7"/>
  <c r="C314" i="7"/>
  <c r="B317" i="7"/>
  <c r="K324" i="7"/>
  <c r="G322" i="7"/>
  <c r="M324" i="7"/>
  <c r="B319" i="7"/>
  <c r="F323" i="7"/>
  <c r="E319" i="7"/>
  <c r="C320" i="7"/>
  <c r="B320" i="7"/>
  <c r="L319" i="7"/>
  <c r="H321" i="7"/>
  <c r="M319" i="7"/>
  <c r="H322" i="7"/>
  <c r="F324" i="7"/>
  <c r="E320" i="7"/>
  <c r="G321" i="7"/>
  <c r="F321" i="7"/>
  <c r="D321" i="7"/>
  <c r="D320" i="7"/>
  <c r="B324" i="7"/>
  <c r="J322" i="7"/>
  <c r="F319" i="7"/>
  <c r="M320" i="7"/>
  <c r="F322" i="7"/>
  <c r="D322" i="7"/>
  <c r="I324" i="7"/>
  <c r="I318" i="7"/>
  <c r="I323" i="7"/>
  <c r="F318" i="7"/>
  <c r="C318" i="7"/>
  <c r="K322" i="7"/>
  <c r="B323" i="7"/>
  <c r="M318" i="7"/>
  <c r="H319" i="7"/>
  <c r="K319" i="7"/>
  <c r="F317" i="7"/>
  <c r="J328" i="7" l="1"/>
  <c r="F328" i="7"/>
  <c r="M327" i="7"/>
  <c r="K326" i="7"/>
  <c r="F326" i="7"/>
  <c r="M328" i="7"/>
  <c r="I328" i="7"/>
  <c r="E328" i="7"/>
  <c r="N326" i="7"/>
  <c r="J326" i="7"/>
  <c r="E326" i="7"/>
  <c r="L328" i="7"/>
  <c r="H328" i="7"/>
  <c r="D328" i="7"/>
  <c r="M326" i="7"/>
  <c r="I326" i="7"/>
  <c r="D326" i="7"/>
  <c r="L326" i="7"/>
  <c r="K328" i="7"/>
  <c r="G326" i="7"/>
  <c r="G328" i="7"/>
  <c r="N327" i="7"/>
  <c r="B328" i="7"/>
  <c r="A333" i="7"/>
  <c r="A329" i="7"/>
  <c r="A336" i="7"/>
  <c r="A332" i="7"/>
  <c r="A335" i="7"/>
  <c r="A331" i="7"/>
  <c r="C328" i="7"/>
  <c r="A330" i="7"/>
  <c r="A334" i="7"/>
  <c r="C335" i="7"/>
  <c r="K329" i="7"/>
  <c r="F332" i="7"/>
  <c r="M333" i="7"/>
  <c r="D336" i="7"/>
  <c r="H331" i="7"/>
  <c r="J332" i="7"/>
  <c r="H332" i="7"/>
  <c r="C332" i="7"/>
  <c r="J334" i="7"/>
  <c r="E336" i="7"/>
  <c r="M330" i="7"/>
  <c r="L331" i="7"/>
  <c r="B330" i="7"/>
  <c r="F335" i="7"/>
  <c r="L332" i="7"/>
  <c r="C333" i="7"/>
  <c r="J335" i="7"/>
  <c r="F330" i="7"/>
  <c r="M331" i="7"/>
  <c r="L335" i="7"/>
  <c r="D331" i="7"/>
  <c r="J336" i="7"/>
  <c r="K333" i="7"/>
  <c r="F336" i="7"/>
  <c r="B331" i="7"/>
  <c r="I332" i="7"/>
  <c r="L330" i="7"/>
  <c r="D329" i="7"/>
  <c r="E334" i="7"/>
  <c r="C336" i="7"/>
  <c r="K330" i="7"/>
  <c r="F333" i="7"/>
  <c r="M334" i="7"/>
  <c r="I329" i="7"/>
  <c r="H335" i="7"/>
  <c r="G335" i="7"/>
  <c r="M336" i="7"/>
  <c r="L333" i="7"/>
  <c r="K331" i="7"/>
  <c r="F334" i="7"/>
  <c r="M335" i="7"/>
  <c r="I330" i="7"/>
  <c r="H330" i="7"/>
  <c r="F329" i="7"/>
  <c r="B334" i="7"/>
  <c r="D332" i="7"/>
  <c r="G332" i="7"/>
  <c r="B335" i="7"/>
  <c r="I336" i="7"/>
  <c r="E331" i="7"/>
  <c r="D333" i="7"/>
  <c r="D335" i="7"/>
  <c r="E330" i="7"/>
  <c r="K334" i="7"/>
  <c r="G329" i="7"/>
  <c r="B332" i="7"/>
  <c r="I333" i="7"/>
  <c r="L334" i="7"/>
  <c r="D330" i="7"/>
  <c r="C334" i="7"/>
  <c r="M332" i="7"/>
  <c r="K335" i="7"/>
  <c r="G330" i="7"/>
  <c r="B333" i="7"/>
  <c r="I334" i="7"/>
  <c r="E329" i="7"/>
  <c r="D334" i="7"/>
  <c r="K336" i="7"/>
  <c r="F331" i="7"/>
  <c r="J329" i="7"/>
  <c r="G336" i="7"/>
  <c r="C331" i="7"/>
  <c r="J333" i="7"/>
  <c r="E335" i="7"/>
  <c r="M329" i="7"/>
  <c r="L336" i="7"/>
  <c r="G331" i="7"/>
  <c r="H334" i="7"/>
  <c r="G333" i="7"/>
  <c r="B336" i="7"/>
  <c r="J330" i="7"/>
  <c r="E332" i="7"/>
  <c r="L329" i="7"/>
  <c r="H336" i="7"/>
  <c r="C330" i="7"/>
  <c r="C326" i="7"/>
  <c r="G334" i="7"/>
  <c r="C329" i="7"/>
  <c r="J331" i="7"/>
  <c r="E333" i="7"/>
  <c r="H333" i="7"/>
  <c r="H329" i="7"/>
  <c r="K332" i="7"/>
  <c r="I335" i="7"/>
  <c r="B329" i="7"/>
  <c r="I331" i="7"/>
  <c r="L340" i="7" l="1"/>
  <c r="H340" i="7"/>
  <c r="D340" i="7"/>
  <c r="M338" i="7"/>
  <c r="I338" i="7"/>
  <c r="D338" i="7"/>
  <c r="K340" i="7"/>
  <c r="G340" i="7"/>
  <c r="N339" i="7"/>
  <c r="L338" i="7"/>
  <c r="G338" i="7"/>
  <c r="J340" i="7"/>
  <c r="F340" i="7"/>
  <c r="M339" i="7"/>
  <c r="K338" i="7"/>
  <c r="F338" i="7"/>
  <c r="I340" i="7"/>
  <c r="E338" i="7"/>
  <c r="E340" i="7"/>
  <c r="N338" i="7"/>
  <c r="C340" i="7"/>
  <c r="J338" i="7"/>
  <c r="A348" i="7"/>
  <c r="A344" i="7"/>
  <c r="A347" i="7"/>
  <c r="A343" i="7"/>
  <c r="B340" i="7"/>
  <c r="A346" i="7"/>
  <c r="A342" i="7"/>
  <c r="M340" i="7"/>
  <c r="A345" i="7"/>
  <c r="A341" i="7"/>
  <c r="F341" i="7"/>
  <c r="J341" i="7"/>
  <c r="I347" i="7"/>
  <c r="L346" i="7"/>
  <c r="C341" i="7"/>
  <c r="E344" i="7"/>
  <c r="H343" i="7"/>
  <c r="I343" i="7"/>
  <c r="J347" i="7"/>
  <c r="J345" i="7"/>
  <c r="E346" i="7"/>
  <c r="D344" i="7"/>
  <c r="I346" i="7"/>
  <c r="I341" i="7"/>
  <c r="D347" i="7"/>
  <c r="D345" i="7"/>
  <c r="G347" i="7"/>
  <c r="I344" i="7"/>
  <c r="G344" i="7"/>
  <c r="J343" i="7"/>
  <c r="H347" i="7"/>
  <c r="L345" i="7"/>
  <c r="C344" i="7"/>
  <c r="E342" i="7"/>
  <c r="K342" i="7"/>
  <c r="L341" i="7"/>
  <c r="M347" i="7"/>
  <c r="F342" i="7"/>
  <c r="D346" i="7"/>
  <c r="H344" i="7"/>
  <c r="G341" i="7"/>
  <c r="C338" i="7"/>
  <c r="M345" i="7"/>
  <c r="J348" i="7"/>
  <c r="E347" i="7"/>
  <c r="B344" i="7"/>
  <c r="B343" i="7"/>
  <c r="C342" i="7"/>
  <c r="I348" i="7"/>
  <c r="G346" i="7"/>
  <c r="C345" i="7"/>
  <c r="B345" i="7"/>
  <c r="E345" i="7"/>
  <c r="B347" i="7"/>
  <c r="F344" i="7"/>
  <c r="H341" i="7"/>
  <c r="H345" i="7"/>
  <c r="L348" i="7"/>
  <c r="F347" i="7"/>
  <c r="D342" i="7"/>
  <c r="G348" i="7"/>
  <c r="M343" i="7"/>
  <c r="G345" i="7"/>
  <c r="K347" i="7"/>
  <c r="K346" i="7"/>
  <c r="M342" i="7"/>
  <c r="B346" i="7"/>
  <c r="K348" i="7"/>
  <c r="C347" i="7"/>
  <c r="I342" i="7"/>
  <c r="E348" i="7"/>
  <c r="G342" i="7"/>
  <c r="K343" i="7"/>
  <c r="F346" i="7"/>
  <c r="H348" i="7"/>
  <c r="M344" i="7"/>
  <c r="L342" i="7"/>
  <c r="J346" i="7"/>
  <c r="B342" i="7"/>
  <c r="K344" i="7"/>
  <c r="C343" i="7"/>
  <c r="L343" i="7"/>
  <c r="L347" i="7"/>
  <c r="F343" i="7"/>
  <c r="H346" i="7"/>
  <c r="F345" i="7"/>
  <c r="F348" i="7"/>
  <c r="G343" i="7"/>
  <c r="K341" i="7"/>
  <c r="D341" i="7"/>
  <c r="H342" i="7"/>
  <c r="B348" i="7"/>
  <c r="C346" i="7"/>
  <c r="M341" i="7"/>
  <c r="B341" i="7"/>
  <c r="L344" i="7"/>
  <c r="D343" i="7"/>
  <c r="M346" i="7"/>
  <c r="D348" i="7"/>
  <c r="E343" i="7"/>
  <c r="M348" i="7"/>
  <c r="C348" i="7"/>
  <c r="J342" i="7"/>
  <c r="J344" i="7"/>
  <c r="K345" i="7"/>
  <c r="E341" i="7"/>
  <c r="I345" i="7"/>
  <c r="J352" i="7" l="1"/>
  <c r="F352" i="7"/>
  <c r="M351" i="7"/>
  <c r="K350" i="7"/>
  <c r="F350" i="7"/>
  <c r="M352" i="7"/>
  <c r="I352" i="7"/>
  <c r="E352" i="7"/>
  <c r="N350" i="7"/>
  <c r="J350" i="7"/>
  <c r="E350" i="7"/>
  <c r="L352" i="7"/>
  <c r="H352" i="7"/>
  <c r="D352" i="7"/>
  <c r="M350" i="7"/>
  <c r="I350" i="7"/>
  <c r="D350" i="7"/>
  <c r="N351" i="7"/>
  <c r="L350" i="7"/>
  <c r="K352" i="7"/>
  <c r="G350" i="7"/>
  <c r="C352" i="7"/>
  <c r="G352" i="7"/>
  <c r="B352" i="7"/>
  <c r="A359" i="7"/>
  <c r="A355" i="7"/>
  <c r="A358" i="7"/>
  <c r="A354" i="7"/>
  <c r="A357" i="7"/>
  <c r="A353" i="7"/>
  <c r="A360" i="7"/>
  <c r="A356" i="7"/>
  <c r="F359" i="7"/>
  <c r="C360" i="7"/>
  <c r="K353" i="7"/>
  <c r="D356" i="7"/>
  <c r="L357" i="7"/>
  <c r="I359" i="7"/>
  <c r="D359" i="7"/>
  <c r="I355" i="7"/>
  <c r="C354" i="7"/>
  <c r="H357" i="7"/>
  <c r="F358" i="7"/>
  <c r="C359" i="7"/>
  <c r="F356" i="7"/>
  <c r="E353" i="7"/>
  <c r="M356" i="7"/>
  <c r="B357" i="7"/>
  <c r="E354" i="7"/>
  <c r="F355" i="7"/>
  <c r="C356" i="7"/>
  <c r="L356" i="7"/>
  <c r="L355" i="7"/>
  <c r="M359" i="7"/>
  <c r="C358" i="7"/>
  <c r="J356" i="7"/>
  <c r="E359" i="7"/>
  <c r="K355" i="7"/>
  <c r="H356" i="7"/>
  <c r="F357" i="7"/>
  <c r="J357" i="7"/>
  <c r="I358" i="7"/>
  <c r="E358" i="7"/>
  <c r="B356" i="7"/>
  <c r="G360" i="7"/>
  <c r="H353" i="7"/>
  <c r="F354" i="7"/>
  <c r="C355" i="7"/>
  <c r="G355" i="7"/>
  <c r="I357" i="7"/>
  <c r="M355" i="7"/>
  <c r="K360" i="7"/>
  <c r="H358" i="7"/>
  <c r="M360" i="7"/>
  <c r="L354" i="7"/>
  <c r="J355" i="7"/>
  <c r="G356" i="7"/>
  <c r="J353" i="7"/>
  <c r="I360" i="7"/>
  <c r="G353" i="7"/>
  <c r="M354" i="7"/>
  <c r="D353" i="7"/>
  <c r="H354" i="7"/>
  <c r="M357" i="7"/>
  <c r="E360" i="7"/>
  <c r="L359" i="7"/>
  <c r="G354" i="7"/>
  <c r="E355" i="7"/>
  <c r="D358" i="7"/>
  <c r="B359" i="7"/>
  <c r="L360" i="7"/>
  <c r="B354" i="7"/>
  <c r="K354" i="7"/>
  <c r="H355" i="7"/>
  <c r="D357" i="7"/>
  <c r="E356" i="7"/>
  <c r="J360" i="7"/>
  <c r="G359" i="7"/>
  <c r="L358" i="7"/>
  <c r="J359" i="7"/>
  <c r="H360" i="7"/>
  <c r="F353" i="7"/>
  <c r="B355" i="7"/>
  <c r="I356" i="7"/>
  <c r="M358" i="7"/>
  <c r="D355" i="7"/>
  <c r="E357" i="7"/>
  <c r="D360" i="7"/>
  <c r="C353" i="7"/>
  <c r="L353" i="7"/>
  <c r="J354" i="7"/>
  <c r="F360" i="7"/>
  <c r="K359" i="7"/>
  <c r="K357" i="7"/>
  <c r="C350" i="7"/>
  <c r="B353" i="7"/>
  <c r="K356" i="7"/>
  <c r="M353" i="7"/>
  <c r="C357" i="7"/>
  <c r="J358" i="7"/>
  <c r="I354" i="7"/>
  <c r="H359" i="7"/>
  <c r="G358" i="7"/>
  <c r="B360" i="7"/>
  <c r="I353" i="7"/>
  <c r="D354" i="7"/>
  <c r="B358" i="7"/>
  <c r="G357" i="7"/>
  <c r="K358" i="7"/>
  <c r="L364" i="7" l="1"/>
  <c r="H364" i="7"/>
  <c r="D364" i="7"/>
  <c r="M362" i="7"/>
  <c r="I362" i="7"/>
  <c r="D362" i="7"/>
  <c r="K364" i="7"/>
  <c r="G364" i="7"/>
  <c r="N363" i="7"/>
  <c r="L362" i="7"/>
  <c r="G362" i="7"/>
  <c r="J364" i="7"/>
  <c r="F364" i="7"/>
  <c r="M363" i="7"/>
  <c r="K362" i="7"/>
  <c r="F362" i="7"/>
  <c r="M364" i="7"/>
  <c r="J362" i="7"/>
  <c r="I364" i="7"/>
  <c r="E362" i="7"/>
  <c r="E364" i="7"/>
  <c r="C364" i="7"/>
  <c r="N362" i="7"/>
  <c r="A370" i="7"/>
  <c r="A366" i="7"/>
  <c r="B364" i="7"/>
  <c r="A369" i="7"/>
  <c r="A365" i="7"/>
  <c r="A372" i="7"/>
  <c r="A368" i="7"/>
  <c r="A371" i="7"/>
  <c r="A367" i="7"/>
  <c r="B371" i="7"/>
  <c r="B366" i="7"/>
  <c r="E366" i="7"/>
  <c r="K365" i="7"/>
  <c r="E365" i="7"/>
  <c r="L371" i="7"/>
  <c r="I365" i="7"/>
  <c r="F367" i="7"/>
  <c r="J369" i="7"/>
  <c r="H372" i="7"/>
  <c r="D367" i="7"/>
  <c r="M366" i="7"/>
  <c r="I372" i="7"/>
  <c r="G368" i="7"/>
  <c r="D370" i="7"/>
  <c r="K367" i="7"/>
  <c r="B368" i="7"/>
  <c r="L370" i="7"/>
  <c r="H365" i="7"/>
  <c r="C372" i="7"/>
  <c r="E369" i="7"/>
  <c r="G372" i="7"/>
  <c r="E370" i="7"/>
  <c r="C367" i="7"/>
  <c r="J367" i="7"/>
  <c r="H370" i="7"/>
  <c r="D365" i="7"/>
  <c r="G371" i="7"/>
  <c r="I368" i="7"/>
  <c r="K369" i="7"/>
  <c r="L372" i="7"/>
  <c r="C368" i="7"/>
  <c r="D371" i="7"/>
  <c r="L365" i="7"/>
  <c r="M369" i="7"/>
  <c r="M372" i="7"/>
  <c r="J366" i="7"/>
  <c r="H369" i="7"/>
  <c r="G369" i="7"/>
  <c r="J368" i="7"/>
  <c r="K370" i="7"/>
  <c r="F366" i="7"/>
  <c r="M370" i="7"/>
  <c r="M365" i="7"/>
  <c r="L368" i="7"/>
  <c r="M367" i="7"/>
  <c r="F368" i="7"/>
  <c r="K372" i="7"/>
  <c r="C365" i="7"/>
  <c r="B372" i="7"/>
  <c r="I371" i="7"/>
  <c r="I366" i="7"/>
  <c r="J371" i="7"/>
  <c r="D369" i="7"/>
  <c r="K368" i="7"/>
  <c r="J372" i="7"/>
  <c r="F372" i="7"/>
  <c r="B367" i="7"/>
  <c r="L369" i="7"/>
  <c r="E372" i="7"/>
  <c r="C370" i="7"/>
  <c r="E367" i="7"/>
  <c r="F371" i="7"/>
  <c r="C362" i="7"/>
  <c r="J370" i="7"/>
  <c r="F365" i="7"/>
  <c r="D368" i="7"/>
  <c r="M368" i="7"/>
  <c r="K366" i="7"/>
  <c r="C369" i="7"/>
  <c r="H371" i="7"/>
  <c r="G365" i="7"/>
  <c r="F370" i="7"/>
  <c r="B365" i="7"/>
  <c r="L367" i="7"/>
  <c r="E368" i="7"/>
  <c r="C366" i="7"/>
  <c r="G366" i="7"/>
  <c r="B370" i="7"/>
  <c r="D366" i="7"/>
  <c r="C371" i="7"/>
  <c r="J365" i="7"/>
  <c r="H368" i="7"/>
  <c r="I369" i="7"/>
  <c r="G367" i="7"/>
  <c r="K371" i="7"/>
  <c r="I370" i="7"/>
  <c r="F369" i="7"/>
  <c r="D372" i="7"/>
  <c r="L366" i="7"/>
  <c r="M371" i="7"/>
  <c r="H367" i="7"/>
  <c r="B369" i="7"/>
  <c r="H366" i="7"/>
  <c r="E371" i="7"/>
  <c r="G370" i="7"/>
  <c r="I367" i="7"/>
  <c r="J376" i="7" l="1"/>
  <c r="F376" i="7"/>
  <c r="M375" i="7"/>
  <c r="K374" i="7"/>
  <c r="F374" i="7"/>
  <c r="M376" i="7"/>
  <c r="I376" i="7"/>
  <c r="E376" i="7"/>
  <c r="N374" i="7"/>
  <c r="J374" i="7"/>
  <c r="E374" i="7"/>
  <c r="L376" i="7"/>
  <c r="H376" i="7"/>
  <c r="D376" i="7"/>
  <c r="M374" i="7"/>
  <c r="I374" i="7"/>
  <c r="D374" i="7"/>
  <c r="G376" i="7"/>
  <c r="N375" i="7"/>
  <c r="L374" i="7"/>
  <c r="G374" i="7"/>
  <c r="C376" i="7"/>
  <c r="B376" i="7"/>
  <c r="A381" i="7"/>
  <c r="A377" i="7"/>
  <c r="A384" i="7"/>
  <c r="A380" i="7"/>
  <c r="K376" i="7"/>
  <c r="A383" i="7"/>
  <c r="A379" i="7"/>
  <c r="A382" i="7"/>
  <c r="A378" i="7"/>
  <c r="M382" i="7"/>
  <c r="I377" i="7"/>
  <c r="C383" i="7"/>
  <c r="K377" i="7"/>
  <c r="F381" i="7"/>
  <c r="D377" i="7"/>
  <c r="I380" i="7"/>
  <c r="G379" i="7"/>
  <c r="M383" i="7"/>
  <c r="I378" i="7"/>
  <c r="C384" i="7"/>
  <c r="K378" i="7"/>
  <c r="B384" i="7"/>
  <c r="D379" i="7"/>
  <c r="E383" i="7"/>
  <c r="J383" i="7"/>
  <c r="E382" i="7"/>
  <c r="C374" i="7"/>
  <c r="G382" i="7"/>
  <c r="C377" i="7"/>
  <c r="B380" i="7"/>
  <c r="B381" i="7"/>
  <c r="H380" i="7"/>
  <c r="K380" i="7"/>
  <c r="J381" i="7"/>
  <c r="F378" i="7"/>
  <c r="I381" i="7"/>
  <c r="L384" i="7"/>
  <c r="K381" i="7"/>
  <c r="B383" i="7"/>
  <c r="J378" i="7"/>
  <c r="F383" i="7"/>
  <c r="M377" i="7"/>
  <c r="L380" i="7"/>
  <c r="I382" i="7"/>
  <c r="E377" i="7"/>
  <c r="K382" i="7"/>
  <c r="G377" i="7"/>
  <c r="J380" i="7"/>
  <c r="J384" i="7"/>
  <c r="E379" i="7"/>
  <c r="F382" i="7"/>
  <c r="M380" i="7"/>
  <c r="D384" i="7"/>
  <c r="C381" i="7"/>
  <c r="H381" i="7"/>
  <c r="F377" i="7"/>
  <c r="J377" i="7"/>
  <c r="B379" i="7"/>
  <c r="C378" i="7"/>
  <c r="I384" i="7"/>
  <c r="L383" i="7"/>
  <c r="E380" i="7"/>
  <c r="H383" i="7"/>
  <c r="G380" i="7"/>
  <c r="D380" i="7"/>
  <c r="H382" i="7"/>
  <c r="J379" i="7"/>
  <c r="K384" i="7"/>
  <c r="F379" i="7"/>
  <c r="E381" i="7"/>
  <c r="H384" i="7"/>
  <c r="G381" i="7"/>
  <c r="D382" i="7"/>
  <c r="B378" i="7"/>
  <c r="F380" i="7"/>
  <c r="G383" i="7"/>
  <c r="M384" i="7"/>
  <c r="I379" i="7"/>
  <c r="L382" i="7"/>
  <c r="K379" i="7"/>
  <c r="L378" i="7"/>
  <c r="D381" i="7"/>
  <c r="B382" i="7"/>
  <c r="E384" i="7"/>
  <c r="M378" i="7"/>
  <c r="G384" i="7"/>
  <c r="C379" i="7"/>
  <c r="H377" i="7"/>
  <c r="L379" i="7"/>
  <c r="M381" i="7"/>
  <c r="C382" i="7"/>
  <c r="L377" i="7"/>
  <c r="M379" i="7"/>
  <c r="D383" i="7"/>
  <c r="C380" i="7"/>
  <c r="H379" i="7"/>
  <c r="L381" i="7"/>
  <c r="B377" i="7"/>
  <c r="F384" i="7"/>
  <c r="I383" i="7"/>
  <c r="E378" i="7"/>
  <c r="K383" i="7"/>
  <c r="G378" i="7"/>
  <c r="J382" i="7"/>
  <c r="H378" i="7"/>
  <c r="D378" i="7"/>
  <c r="M388" i="7" l="1"/>
  <c r="I388" i="7"/>
  <c r="E388" i="7"/>
  <c r="J388" i="7"/>
  <c r="D388" i="7"/>
  <c r="M386" i="7"/>
  <c r="I386" i="7"/>
  <c r="D386" i="7"/>
  <c r="H388" i="7"/>
  <c r="N387" i="7"/>
  <c r="L386" i="7"/>
  <c r="G386" i="7"/>
  <c r="L388" i="7"/>
  <c r="G388" i="7"/>
  <c r="M387" i="7"/>
  <c r="K386" i="7"/>
  <c r="F386" i="7"/>
  <c r="N386" i="7"/>
  <c r="J386" i="7"/>
  <c r="K388" i="7"/>
  <c r="E386" i="7"/>
  <c r="C388" i="7"/>
  <c r="B388" i="7"/>
  <c r="F388" i="7"/>
  <c r="A396" i="7"/>
  <c r="A392" i="7"/>
  <c r="A395" i="7"/>
  <c r="A391" i="7"/>
  <c r="A394" i="7"/>
  <c r="A390" i="7"/>
  <c r="A393" i="7"/>
  <c r="A389" i="7"/>
  <c r="F390" i="7"/>
  <c r="H396" i="7"/>
  <c r="E391" i="7"/>
  <c r="I393" i="7"/>
  <c r="D394" i="7"/>
  <c r="C390" i="7"/>
  <c r="J395" i="7"/>
  <c r="L389" i="7"/>
  <c r="K394" i="7"/>
  <c r="J390" i="7"/>
  <c r="C393" i="7"/>
  <c r="M389" i="7"/>
  <c r="E390" i="7"/>
  <c r="J389" i="7"/>
  <c r="C391" i="7"/>
  <c r="G393" i="7"/>
  <c r="I394" i="7"/>
  <c r="D393" i="7"/>
  <c r="D390" i="7"/>
  <c r="B395" i="7"/>
  <c r="C395" i="7"/>
  <c r="H389" i="7"/>
  <c r="G394" i="7"/>
  <c r="I391" i="7"/>
  <c r="B390" i="7"/>
  <c r="D391" i="7"/>
  <c r="H393" i="7"/>
  <c r="H394" i="7"/>
  <c r="G391" i="7"/>
  <c r="H390" i="7"/>
  <c r="F391" i="7"/>
  <c r="G392" i="7"/>
  <c r="G389" i="7"/>
  <c r="H391" i="7"/>
  <c r="H395" i="7"/>
  <c r="L391" i="7"/>
  <c r="B394" i="7"/>
  <c r="B389" i="7"/>
  <c r="M393" i="7"/>
  <c r="E396" i="7"/>
  <c r="B396" i="7"/>
  <c r="L392" i="7"/>
  <c r="J394" i="7"/>
  <c r="J392" i="7"/>
  <c r="K389" i="7"/>
  <c r="C392" i="7"/>
  <c r="M391" i="7"/>
  <c r="K395" i="7"/>
  <c r="B393" i="7"/>
  <c r="K393" i="7"/>
  <c r="C396" i="7"/>
  <c r="K391" i="7"/>
  <c r="C386" i="7"/>
  <c r="F393" i="7"/>
  <c r="F396" i="7"/>
  <c r="E395" i="7"/>
  <c r="E392" i="7"/>
  <c r="B392" i="7"/>
  <c r="I390" i="7"/>
  <c r="M396" i="7"/>
  <c r="J393" i="7"/>
  <c r="L393" i="7"/>
  <c r="D396" i="7"/>
  <c r="M390" i="7"/>
  <c r="K396" i="7"/>
  <c r="F389" i="7"/>
  <c r="F392" i="7"/>
  <c r="F394" i="7"/>
  <c r="I392" i="7"/>
  <c r="M394" i="7"/>
  <c r="L396" i="7"/>
  <c r="L395" i="7"/>
  <c r="G395" i="7"/>
  <c r="B391" i="7"/>
  <c r="I396" i="7"/>
  <c r="K390" i="7"/>
  <c r="E389" i="7"/>
  <c r="G390" i="7"/>
  <c r="I395" i="7"/>
  <c r="D395" i="7"/>
  <c r="D392" i="7"/>
  <c r="C389" i="7"/>
  <c r="E393" i="7"/>
  <c r="F395" i="7"/>
  <c r="M392" i="7"/>
  <c r="J396" i="7"/>
  <c r="G396" i="7"/>
  <c r="L390" i="7"/>
  <c r="D389" i="7"/>
  <c r="E394" i="7"/>
  <c r="M395" i="7"/>
  <c r="J391" i="7"/>
  <c r="H392" i="7"/>
  <c r="L394" i="7"/>
  <c r="I389" i="7"/>
  <c r="C394" i="7"/>
  <c r="K392" i="7"/>
  <c r="K400" i="7" l="1"/>
  <c r="G400" i="7"/>
  <c r="N399" i="7"/>
  <c r="L398" i="7"/>
  <c r="G398" i="7"/>
  <c r="I400" i="7"/>
  <c r="D400" i="7"/>
  <c r="K398" i="7"/>
  <c r="E398" i="7"/>
  <c r="M400" i="7"/>
  <c r="H400" i="7"/>
  <c r="M399" i="7"/>
  <c r="J398" i="7"/>
  <c r="D398" i="7"/>
  <c r="L400" i="7"/>
  <c r="F400" i="7"/>
  <c r="N398" i="7"/>
  <c r="I398" i="7"/>
  <c r="M398" i="7"/>
  <c r="F398" i="7"/>
  <c r="J400" i="7"/>
  <c r="E400" i="7"/>
  <c r="A407" i="7"/>
  <c r="A403" i="7"/>
  <c r="A406" i="7"/>
  <c r="A402" i="7"/>
  <c r="C400" i="7"/>
  <c r="A405" i="7"/>
  <c r="A401" i="7"/>
  <c r="A408" i="7"/>
  <c r="A404" i="7"/>
  <c r="B400" i="7"/>
  <c r="F408" i="7"/>
  <c r="E407" i="7"/>
  <c r="F406" i="7"/>
  <c r="B404" i="7"/>
  <c r="J401" i="7"/>
  <c r="D405" i="7"/>
  <c r="C405" i="7"/>
  <c r="E402" i="7"/>
  <c r="J407" i="7"/>
  <c r="F405" i="7"/>
  <c r="F404" i="7"/>
  <c r="L407" i="7"/>
  <c r="D401" i="7"/>
  <c r="C398" i="7"/>
  <c r="J403" i="7"/>
  <c r="F401" i="7"/>
  <c r="D407" i="7"/>
  <c r="G406" i="7"/>
  <c r="D406" i="7"/>
  <c r="M404" i="7"/>
  <c r="B405" i="7"/>
  <c r="J402" i="7"/>
  <c r="H408" i="7"/>
  <c r="H402" i="7"/>
  <c r="K405" i="7"/>
  <c r="E403" i="7"/>
  <c r="B401" i="7"/>
  <c r="J405" i="7"/>
  <c r="K403" i="7"/>
  <c r="I405" i="7"/>
  <c r="E401" i="7"/>
  <c r="F407" i="7"/>
  <c r="E405" i="7"/>
  <c r="M401" i="7"/>
  <c r="C404" i="7"/>
  <c r="K401" i="7"/>
  <c r="C406" i="7"/>
  <c r="C402" i="7"/>
  <c r="L408" i="7"/>
  <c r="M405" i="7"/>
  <c r="G405" i="7"/>
  <c r="C403" i="7"/>
  <c r="K408" i="7"/>
  <c r="G407" i="7"/>
  <c r="M407" i="7"/>
  <c r="I404" i="7"/>
  <c r="G401" i="7"/>
  <c r="J406" i="7"/>
  <c r="B407" i="7"/>
  <c r="B403" i="7"/>
  <c r="H406" i="7"/>
  <c r="I408" i="7"/>
  <c r="K402" i="7"/>
  <c r="B408" i="7"/>
  <c r="G403" i="7"/>
  <c r="F403" i="7"/>
  <c r="C408" i="7"/>
  <c r="L403" i="7"/>
  <c r="L406" i="7"/>
  <c r="I407" i="7"/>
  <c r="L405" i="7"/>
  <c r="D404" i="7"/>
  <c r="K407" i="7"/>
  <c r="D403" i="7"/>
  <c r="M408" i="7"/>
  <c r="M406" i="7"/>
  <c r="H401" i="7"/>
  <c r="C407" i="7"/>
  <c r="H407" i="7"/>
  <c r="J408" i="7"/>
  <c r="M403" i="7"/>
  <c r="I401" i="7"/>
  <c r="L402" i="7"/>
  <c r="G408" i="7"/>
  <c r="B402" i="7"/>
  <c r="G402" i="7"/>
  <c r="I402" i="7"/>
  <c r="E408" i="7"/>
  <c r="K406" i="7"/>
  <c r="G404" i="7"/>
  <c r="D402" i="7"/>
  <c r="H403" i="7"/>
  <c r="I406" i="7"/>
  <c r="M402" i="7"/>
  <c r="L404" i="7"/>
  <c r="H404" i="7"/>
  <c r="F402" i="7"/>
  <c r="K404" i="7"/>
  <c r="L401" i="7"/>
  <c r="E404" i="7"/>
  <c r="B406" i="7"/>
  <c r="I403" i="7"/>
  <c r="C401" i="7"/>
  <c r="D408" i="7"/>
  <c r="E406" i="7"/>
  <c r="J404" i="7"/>
  <c r="H405" i="7"/>
  <c r="M412" i="7" l="1"/>
  <c r="I412" i="7"/>
  <c r="E412" i="7"/>
  <c r="N410" i="7"/>
  <c r="J410" i="7"/>
  <c r="E410" i="7"/>
  <c r="H412" i="7"/>
  <c r="N411" i="7"/>
  <c r="K410" i="7"/>
  <c r="D410" i="7"/>
  <c r="L412" i="7"/>
  <c r="G412" i="7"/>
  <c r="M411" i="7"/>
  <c r="I410" i="7"/>
  <c r="K412" i="7"/>
  <c r="F412" i="7"/>
  <c r="M410" i="7"/>
  <c r="G410" i="7"/>
  <c r="L410" i="7"/>
  <c r="F410" i="7"/>
  <c r="J412" i="7"/>
  <c r="C412" i="7"/>
  <c r="D412" i="7"/>
  <c r="B412" i="7"/>
  <c r="A418" i="7"/>
  <c r="A414" i="7"/>
  <c r="A417" i="7"/>
  <c r="A413" i="7"/>
  <c r="A420" i="7"/>
  <c r="A416" i="7"/>
  <c r="A415" i="7"/>
  <c r="A419" i="7"/>
  <c r="D420" i="7"/>
  <c r="L418" i="7"/>
  <c r="L416" i="7"/>
  <c r="J413" i="7"/>
  <c r="L417" i="7"/>
  <c r="K413" i="7"/>
  <c r="K420" i="7"/>
  <c r="I420" i="7"/>
  <c r="I418" i="7"/>
  <c r="L420" i="7"/>
  <c r="D419" i="7"/>
  <c r="G416" i="7"/>
  <c r="I415" i="7"/>
  <c r="G420" i="7"/>
  <c r="D414" i="7"/>
  <c r="F420" i="7"/>
  <c r="B419" i="7"/>
  <c r="L413" i="7"/>
  <c r="K414" i="7"/>
  <c r="K417" i="7"/>
  <c r="M415" i="7"/>
  <c r="I414" i="7"/>
  <c r="J416" i="7"/>
  <c r="E414" i="7"/>
  <c r="G419" i="7"/>
  <c r="J417" i="7"/>
  <c r="F416" i="7"/>
  <c r="H414" i="7"/>
  <c r="M417" i="7"/>
  <c r="C417" i="7"/>
  <c r="B420" i="7"/>
  <c r="H419" i="7"/>
  <c r="D418" i="7"/>
  <c r="E416" i="7"/>
  <c r="H415" i="7"/>
  <c r="C413" i="7"/>
  <c r="C414" i="7"/>
  <c r="J414" i="7"/>
  <c r="G413" i="7"/>
  <c r="M419" i="7"/>
  <c r="B418" i="7"/>
  <c r="H418" i="7"/>
  <c r="M420" i="7"/>
  <c r="C420" i="7"/>
  <c r="C418" i="7"/>
  <c r="I413" i="7"/>
  <c r="L419" i="7"/>
  <c r="D416" i="7"/>
  <c r="K415" i="7"/>
  <c r="C416" i="7"/>
  <c r="F415" i="7"/>
  <c r="B414" i="7"/>
  <c r="E417" i="7"/>
  <c r="J418" i="7"/>
  <c r="E418" i="7"/>
  <c r="B416" i="7"/>
  <c r="D417" i="7"/>
  <c r="L415" i="7"/>
  <c r="M413" i="7"/>
  <c r="F413" i="7"/>
  <c r="G418" i="7"/>
  <c r="C415" i="7"/>
  <c r="I419" i="7"/>
  <c r="M418" i="7"/>
  <c r="I417" i="7"/>
  <c r="J415" i="7"/>
  <c r="D413" i="7"/>
  <c r="G414" i="7"/>
  <c r="C419" i="7"/>
  <c r="J420" i="7"/>
  <c r="F419" i="7"/>
  <c r="B415" i="7"/>
  <c r="E420" i="7"/>
  <c r="H417" i="7"/>
  <c r="B413" i="7"/>
  <c r="E419" i="7"/>
  <c r="F414" i="7"/>
  <c r="F417" i="7"/>
  <c r="G417" i="7"/>
  <c r="H416" i="7"/>
  <c r="L414" i="7"/>
  <c r="H413" i="7"/>
  <c r="M414" i="7"/>
  <c r="H420" i="7"/>
  <c r="K418" i="7"/>
  <c r="G415" i="7"/>
  <c r="C410" i="7"/>
  <c r="I416" i="7"/>
  <c r="E415" i="7"/>
  <c r="E413" i="7"/>
  <c r="D415" i="7"/>
  <c r="K419" i="7"/>
  <c r="K416" i="7"/>
  <c r="F418" i="7"/>
  <c r="B417" i="7"/>
  <c r="J419" i="7"/>
  <c r="M416" i="7"/>
  <c r="K424" i="7" l="1"/>
  <c r="G424" i="7"/>
  <c r="N423" i="7"/>
  <c r="L422" i="7"/>
  <c r="G422" i="7"/>
  <c r="M424" i="7"/>
  <c r="H424" i="7"/>
  <c r="M423" i="7"/>
  <c r="J422" i="7"/>
  <c r="D422" i="7"/>
  <c r="L424" i="7"/>
  <c r="F424" i="7"/>
  <c r="N422" i="7"/>
  <c r="I422" i="7"/>
  <c r="J424" i="7"/>
  <c r="E424" i="7"/>
  <c r="M422" i="7"/>
  <c r="F422" i="7"/>
  <c r="K422" i="7"/>
  <c r="E422" i="7"/>
  <c r="I424" i="7"/>
  <c r="B424" i="7"/>
  <c r="A429" i="7"/>
  <c r="A425" i="7"/>
  <c r="D424" i="7"/>
  <c r="C424" i="7"/>
  <c r="A432" i="7"/>
  <c r="A428" i="7"/>
  <c r="A431" i="7"/>
  <c r="A427" i="7"/>
  <c r="A430" i="7"/>
  <c r="A426" i="7"/>
  <c r="I426" i="7"/>
  <c r="J430" i="7"/>
  <c r="M431" i="7"/>
  <c r="M430" i="7"/>
  <c r="J427" i="7"/>
  <c r="I429" i="7"/>
  <c r="G429" i="7"/>
  <c r="B431" i="7"/>
  <c r="B426" i="7"/>
  <c r="H426" i="7"/>
  <c r="F430" i="7"/>
  <c r="K429" i="7"/>
  <c r="D429" i="7"/>
  <c r="M425" i="7"/>
  <c r="K430" i="7"/>
  <c r="D427" i="7"/>
  <c r="E427" i="7"/>
  <c r="F429" i="7"/>
  <c r="I432" i="7"/>
  <c r="H428" i="7"/>
  <c r="F426" i="7"/>
  <c r="G431" i="7"/>
  <c r="G432" i="7"/>
  <c r="H427" i="7"/>
  <c r="G430" i="7"/>
  <c r="L427" i="7"/>
  <c r="I427" i="7"/>
  <c r="C428" i="7"/>
  <c r="J429" i="7"/>
  <c r="G427" i="7"/>
  <c r="G426" i="7"/>
  <c r="M428" i="7"/>
  <c r="L426" i="7"/>
  <c r="G428" i="7"/>
  <c r="C430" i="7"/>
  <c r="M429" i="7"/>
  <c r="D425" i="7"/>
  <c r="H432" i="7"/>
  <c r="I431" i="7"/>
  <c r="E428" i="7"/>
  <c r="D428" i="7"/>
  <c r="K432" i="7"/>
  <c r="E426" i="7"/>
  <c r="K426" i="7"/>
  <c r="F428" i="7"/>
  <c r="M426" i="7"/>
  <c r="K427" i="7"/>
  <c r="B425" i="7"/>
  <c r="L428" i="7"/>
  <c r="K431" i="7"/>
  <c r="C429" i="7"/>
  <c r="E430" i="7"/>
  <c r="H425" i="7"/>
  <c r="C427" i="7"/>
  <c r="B429" i="7"/>
  <c r="E431" i="7"/>
  <c r="J426" i="7"/>
  <c r="D432" i="7"/>
  <c r="L425" i="7"/>
  <c r="H431" i="7"/>
  <c r="C426" i="7"/>
  <c r="B428" i="7"/>
  <c r="J428" i="7"/>
  <c r="L432" i="7"/>
  <c r="E432" i="7"/>
  <c r="C422" i="7"/>
  <c r="C425" i="7"/>
  <c r="E429" i="7"/>
  <c r="C432" i="7"/>
  <c r="K425" i="7"/>
  <c r="F431" i="7"/>
  <c r="L431" i="7"/>
  <c r="K428" i="7"/>
  <c r="I428" i="7"/>
  <c r="F425" i="7"/>
  <c r="L430" i="7"/>
  <c r="L429" i="7"/>
  <c r="M432" i="7"/>
  <c r="M427" i="7"/>
  <c r="B432" i="7"/>
  <c r="J425" i="7"/>
  <c r="D431" i="7"/>
  <c r="J431" i="7"/>
  <c r="D430" i="7"/>
  <c r="B427" i="7"/>
  <c r="I425" i="7"/>
  <c r="E425" i="7"/>
  <c r="G425" i="7"/>
  <c r="F432" i="7"/>
  <c r="F427" i="7"/>
  <c r="I430" i="7"/>
  <c r="H429" i="7"/>
  <c r="C431" i="7"/>
  <c r="D426" i="7"/>
  <c r="B430" i="7"/>
  <c r="H430" i="7"/>
  <c r="J432" i="7"/>
  <c r="M436" i="7" l="1"/>
  <c r="I436" i="7"/>
  <c r="E436" i="7"/>
  <c r="N434" i="7"/>
  <c r="J434" i="7"/>
  <c r="E434" i="7"/>
  <c r="L436" i="7"/>
  <c r="G436" i="7"/>
  <c r="M435" i="7"/>
  <c r="I434" i="7"/>
  <c r="K436" i="7"/>
  <c r="F436" i="7"/>
  <c r="M434" i="7"/>
  <c r="G434" i="7"/>
  <c r="J436" i="7"/>
  <c r="D436" i="7"/>
  <c r="L434" i="7"/>
  <c r="F434" i="7"/>
  <c r="K434" i="7"/>
  <c r="D434" i="7"/>
  <c r="H436" i="7"/>
  <c r="C436" i="7"/>
  <c r="N435" i="7"/>
  <c r="B436" i="7"/>
  <c r="A444" i="7"/>
  <c r="A440" i="7"/>
  <c r="A443" i="7"/>
  <c r="A439" i="7"/>
  <c r="A442" i="7"/>
  <c r="A438" i="7"/>
  <c r="A437" i="7"/>
  <c r="A441" i="7"/>
  <c r="G437" i="7"/>
  <c r="B444" i="7"/>
  <c r="C444" i="7"/>
  <c r="F442" i="7"/>
  <c r="B440" i="7"/>
  <c r="M441" i="7"/>
  <c r="L437" i="7"/>
  <c r="C442" i="7"/>
  <c r="H443" i="7"/>
  <c r="J437" i="7"/>
  <c r="C438" i="7"/>
  <c r="M443" i="7"/>
  <c r="K443" i="7"/>
  <c r="H444" i="7"/>
  <c r="M440" i="7"/>
  <c r="D442" i="7"/>
  <c r="D444" i="7"/>
  <c r="J441" i="7"/>
  <c r="D443" i="7"/>
  <c r="G440" i="7"/>
  <c r="G441" i="7"/>
  <c r="L443" i="7"/>
  <c r="L441" i="7"/>
  <c r="J444" i="7"/>
  <c r="E441" i="7"/>
  <c r="G438" i="7"/>
  <c r="H439" i="7"/>
  <c r="K439" i="7"/>
  <c r="F444" i="7"/>
  <c r="D437" i="7"/>
  <c r="G444" i="7"/>
  <c r="C441" i="7"/>
  <c r="E438" i="7"/>
  <c r="B441" i="7"/>
  <c r="I441" i="7"/>
  <c r="M437" i="7"/>
  <c r="G442" i="7"/>
  <c r="C434" i="7"/>
  <c r="I437" i="7"/>
  <c r="F439" i="7"/>
  <c r="F438" i="7"/>
  <c r="C439" i="7"/>
  <c r="B438" i="7"/>
  <c r="L444" i="7"/>
  <c r="E437" i="7"/>
  <c r="D439" i="7"/>
  <c r="F443" i="7"/>
  <c r="B443" i="7"/>
  <c r="K440" i="7"/>
  <c r="M439" i="7"/>
  <c r="I440" i="7"/>
  <c r="G443" i="7"/>
  <c r="M438" i="7"/>
  <c r="D441" i="7"/>
  <c r="D438" i="7"/>
  <c r="H440" i="7"/>
  <c r="I442" i="7"/>
  <c r="F437" i="7"/>
  <c r="C437" i="7"/>
  <c r="K437" i="7"/>
  <c r="H441" i="7"/>
  <c r="J438" i="7"/>
  <c r="F440" i="7"/>
  <c r="K441" i="7"/>
  <c r="M444" i="7"/>
  <c r="I443" i="7"/>
  <c r="J440" i="7"/>
  <c r="L438" i="7"/>
  <c r="B437" i="7"/>
  <c r="M442" i="7"/>
  <c r="K444" i="7"/>
  <c r="E442" i="7"/>
  <c r="H438" i="7"/>
  <c r="J443" i="7"/>
  <c r="E444" i="7"/>
  <c r="E443" i="7"/>
  <c r="L440" i="7"/>
  <c r="I439" i="7"/>
  <c r="E440" i="7"/>
  <c r="D440" i="7"/>
  <c r="K438" i="7"/>
  <c r="J439" i="7"/>
  <c r="L439" i="7"/>
  <c r="I438" i="7"/>
  <c r="G439" i="7"/>
  <c r="H437" i="7"/>
  <c r="B439" i="7"/>
  <c r="L442" i="7"/>
  <c r="I444" i="7"/>
  <c r="K442" i="7"/>
  <c r="E439" i="7"/>
  <c r="C443" i="7"/>
  <c r="C440" i="7"/>
  <c r="F441" i="7"/>
  <c r="H442" i="7"/>
  <c r="B442" i="7"/>
  <c r="J442" i="7"/>
  <c r="K448" i="7" l="1"/>
  <c r="G448" i="7"/>
  <c r="N447" i="7"/>
  <c r="L446" i="7"/>
  <c r="G446" i="7"/>
  <c r="L448" i="7"/>
  <c r="F448" i="7"/>
  <c r="N446" i="7"/>
  <c r="I446" i="7"/>
  <c r="J448" i="7"/>
  <c r="E448" i="7"/>
  <c r="M446" i="7"/>
  <c r="F446" i="7"/>
  <c r="I448" i="7"/>
  <c r="D448" i="7"/>
  <c r="K446" i="7"/>
  <c r="E446" i="7"/>
  <c r="J446" i="7"/>
  <c r="M448" i="7"/>
  <c r="D446" i="7"/>
  <c r="H448" i="7"/>
  <c r="M447" i="7"/>
  <c r="C448" i="7"/>
  <c r="B448" i="7"/>
  <c r="A455" i="7"/>
  <c r="A451" i="7"/>
  <c r="A454" i="7"/>
  <c r="A450" i="7"/>
  <c r="A453" i="7"/>
  <c r="A449" i="7"/>
  <c r="A456" i="7"/>
  <c r="A452" i="7"/>
  <c r="L454" i="7"/>
  <c r="C451" i="7"/>
  <c r="F451" i="7"/>
  <c r="H456" i="7"/>
  <c r="J450" i="7"/>
  <c r="B454" i="7"/>
  <c r="M452" i="7"/>
  <c r="J451" i="7"/>
  <c r="I453" i="7"/>
  <c r="J456" i="7"/>
  <c r="M454" i="7"/>
  <c r="M455" i="7"/>
  <c r="G450" i="7"/>
  <c r="G449" i="7"/>
  <c r="L449" i="7"/>
  <c r="C455" i="7"/>
  <c r="I455" i="7"/>
  <c r="D451" i="7"/>
  <c r="H452" i="7"/>
  <c r="L456" i="7"/>
  <c r="K452" i="7"/>
  <c r="C456" i="7"/>
  <c r="H449" i="7"/>
  <c r="E450" i="7"/>
  <c r="B456" i="7"/>
  <c r="B455" i="7"/>
  <c r="G456" i="7"/>
  <c r="K449" i="7"/>
  <c r="D452" i="7"/>
  <c r="H455" i="7"/>
  <c r="G453" i="7"/>
  <c r="B450" i="7"/>
  <c r="E453" i="7"/>
  <c r="H450" i="7"/>
  <c r="M449" i="7"/>
  <c r="K454" i="7"/>
  <c r="F454" i="7"/>
  <c r="E455" i="7"/>
  <c r="F449" i="7"/>
  <c r="J453" i="7"/>
  <c r="I449" i="7"/>
  <c r="E452" i="7"/>
  <c r="C453" i="7"/>
  <c r="B449" i="7"/>
  <c r="D455" i="7"/>
  <c r="D449" i="7"/>
  <c r="C449" i="7"/>
  <c r="K455" i="7"/>
  <c r="D453" i="7"/>
  <c r="M450" i="7"/>
  <c r="K453" i="7"/>
  <c r="L453" i="7"/>
  <c r="C452" i="7"/>
  <c r="D454" i="7"/>
  <c r="B452" i="7"/>
  <c r="E451" i="7"/>
  <c r="C446" i="7"/>
  <c r="I451" i="7"/>
  <c r="E449" i="7"/>
  <c r="L451" i="7"/>
  <c r="E454" i="7"/>
  <c r="D456" i="7"/>
  <c r="H453" i="7"/>
  <c r="C450" i="7"/>
  <c r="I454" i="7"/>
  <c r="J454" i="7"/>
  <c r="K450" i="7"/>
  <c r="F455" i="7"/>
  <c r="L450" i="7"/>
  <c r="G451" i="7"/>
  <c r="E456" i="7"/>
  <c r="I456" i="7"/>
  <c r="H451" i="7"/>
  <c r="M456" i="7"/>
  <c r="C454" i="7"/>
  <c r="B453" i="7"/>
  <c r="D450" i="7"/>
  <c r="G454" i="7"/>
  <c r="M451" i="7"/>
  <c r="J455" i="7"/>
  <c r="F456" i="7"/>
  <c r="M453" i="7"/>
  <c r="L452" i="7"/>
  <c r="F453" i="7"/>
  <c r="F452" i="7"/>
  <c r="J452" i="7"/>
  <c r="K456" i="7"/>
  <c r="L455" i="7"/>
  <c r="K451" i="7"/>
  <c r="F450" i="7"/>
  <c r="I452" i="7"/>
  <c r="I450" i="7"/>
  <c r="J449" i="7"/>
  <c r="H454" i="7"/>
  <c r="G455" i="7"/>
  <c r="B451" i="7"/>
  <c r="G452" i="7"/>
  <c r="M460" i="7" l="1"/>
  <c r="I460" i="7"/>
  <c r="E460" i="7"/>
  <c r="N458" i="7"/>
  <c r="J458" i="7"/>
  <c r="E458" i="7"/>
  <c r="K460" i="7"/>
  <c r="F460" i="7"/>
  <c r="M458" i="7"/>
  <c r="G458" i="7"/>
  <c r="J460" i="7"/>
  <c r="D460" i="7"/>
  <c r="L458" i="7"/>
  <c r="F458" i="7"/>
  <c r="H460" i="7"/>
  <c r="N459" i="7"/>
  <c r="K458" i="7"/>
  <c r="D458" i="7"/>
  <c r="I458" i="7"/>
  <c r="L460" i="7"/>
  <c r="G460" i="7"/>
  <c r="C460" i="7"/>
  <c r="M459" i="7"/>
  <c r="A466" i="7"/>
  <c r="A462" i="7"/>
  <c r="A465" i="7"/>
  <c r="A461" i="7"/>
  <c r="A468" i="7"/>
  <c r="A464" i="7"/>
  <c r="B460" i="7"/>
  <c r="A467" i="7"/>
  <c r="A463" i="7"/>
  <c r="B463" i="7"/>
  <c r="B466" i="7"/>
  <c r="H467" i="7"/>
  <c r="J461" i="7"/>
  <c r="G468" i="7"/>
  <c r="C465" i="7"/>
  <c r="M468" i="7"/>
  <c r="H468" i="7"/>
  <c r="D462" i="7"/>
  <c r="I465" i="7"/>
  <c r="C462" i="7"/>
  <c r="H461" i="7"/>
  <c r="G463" i="7"/>
  <c r="J463" i="7"/>
  <c r="H464" i="7"/>
  <c r="D461" i="7"/>
  <c r="K465" i="7"/>
  <c r="F464" i="7"/>
  <c r="M463" i="7"/>
  <c r="D467" i="7"/>
  <c r="C464" i="7"/>
  <c r="K463" i="7"/>
  <c r="E467" i="7"/>
  <c r="K468" i="7"/>
  <c r="K467" i="7"/>
  <c r="L461" i="7"/>
  <c r="L467" i="7"/>
  <c r="B461" i="7"/>
  <c r="J468" i="7"/>
  <c r="J466" i="7"/>
  <c r="H463" i="7"/>
  <c r="I466" i="7"/>
  <c r="L462" i="7"/>
  <c r="F463" i="7"/>
  <c r="C458" i="7"/>
  <c r="C463" i="7"/>
  <c r="K464" i="7"/>
  <c r="I462" i="7"/>
  <c r="G465" i="7"/>
  <c r="B468" i="7"/>
  <c r="C468" i="7"/>
  <c r="F467" i="7"/>
  <c r="G467" i="7"/>
  <c r="M465" i="7"/>
  <c r="B462" i="7"/>
  <c r="M467" i="7"/>
  <c r="L466" i="7"/>
  <c r="C467" i="7"/>
  <c r="H466" i="7"/>
  <c r="G466" i="7"/>
  <c r="L468" i="7"/>
  <c r="E466" i="7"/>
  <c r="K462" i="7"/>
  <c r="K461" i="7"/>
  <c r="E465" i="7"/>
  <c r="C461" i="7"/>
  <c r="J467" i="7"/>
  <c r="H462" i="7"/>
  <c r="H465" i="7"/>
  <c r="D463" i="7"/>
  <c r="I461" i="7"/>
  <c r="F468" i="7"/>
  <c r="F465" i="7"/>
  <c r="J464" i="7"/>
  <c r="J462" i="7"/>
  <c r="I463" i="7"/>
  <c r="K466" i="7"/>
  <c r="C466" i="7"/>
  <c r="E464" i="7"/>
  <c r="D465" i="7"/>
  <c r="D466" i="7"/>
  <c r="E462" i="7"/>
  <c r="G461" i="7"/>
  <c r="L463" i="7"/>
  <c r="D468" i="7"/>
  <c r="E463" i="7"/>
  <c r="J465" i="7"/>
  <c r="F466" i="7"/>
  <c r="M464" i="7"/>
  <c r="G462" i="7"/>
  <c r="B464" i="7"/>
  <c r="M466" i="7"/>
  <c r="F461" i="7"/>
  <c r="L465" i="7"/>
  <c r="I467" i="7"/>
  <c r="B465" i="7"/>
  <c r="B467" i="7"/>
  <c r="M462" i="7"/>
  <c r="I468" i="7"/>
  <c r="I464" i="7"/>
  <c r="F462" i="7"/>
  <c r="E461" i="7"/>
  <c r="G464" i="7"/>
  <c r="M461" i="7"/>
  <c r="D464" i="7"/>
  <c r="E468" i="7"/>
  <c r="L464" i="7"/>
  <c r="K472" i="7" l="1"/>
  <c r="G472" i="7"/>
  <c r="N471" i="7"/>
  <c r="L470" i="7"/>
  <c r="G470" i="7"/>
  <c r="J472" i="7"/>
  <c r="E472" i="7"/>
  <c r="M470" i="7"/>
  <c r="F470" i="7"/>
  <c r="I472" i="7"/>
  <c r="D472" i="7"/>
  <c r="K470" i="7"/>
  <c r="E470" i="7"/>
  <c r="M472" i="7"/>
  <c r="H472" i="7"/>
  <c r="M471" i="7"/>
  <c r="J470" i="7"/>
  <c r="D470" i="7"/>
  <c r="I470" i="7"/>
  <c r="L472" i="7"/>
  <c r="F472" i="7"/>
  <c r="C472" i="7"/>
  <c r="N470" i="7"/>
  <c r="A477" i="7"/>
  <c r="A473" i="7"/>
  <c r="A480" i="7"/>
  <c r="A476" i="7"/>
  <c r="B472" i="7"/>
  <c r="A479" i="7"/>
  <c r="A475" i="7"/>
  <c r="A478" i="7"/>
  <c r="A474" i="7"/>
  <c r="G475" i="7"/>
  <c r="C480" i="7"/>
  <c r="I476" i="7"/>
  <c r="B479" i="7"/>
  <c r="H477" i="7"/>
  <c r="J474" i="7"/>
  <c r="D477" i="7"/>
  <c r="G474" i="7"/>
  <c r="G477" i="7"/>
  <c r="B473" i="7"/>
  <c r="I473" i="7"/>
  <c r="I479" i="7"/>
  <c r="J479" i="7"/>
  <c r="M475" i="7"/>
  <c r="D479" i="7"/>
  <c r="G478" i="7"/>
  <c r="H474" i="7"/>
  <c r="B477" i="7"/>
  <c r="F480" i="7"/>
  <c r="C478" i="7"/>
  <c r="K479" i="7"/>
  <c r="K477" i="7"/>
  <c r="D476" i="7"/>
  <c r="M479" i="7"/>
  <c r="K474" i="7"/>
  <c r="K473" i="7"/>
  <c r="D474" i="7"/>
  <c r="I477" i="7"/>
  <c r="C477" i="7"/>
  <c r="F479" i="7"/>
  <c r="J477" i="7"/>
  <c r="F475" i="7"/>
  <c r="L476" i="7"/>
  <c r="D473" i="7"/>
  <c r="J480" i="7"/>
  <c r="H473" i="7"/>
  <c r="D475" i="7"/>
  <c r="D478" i="7"/>
  <c r="D480" i="7"/>
  <c r="E473" i="7"/>
  <c r="E480" i="7"/>
  <c r="M478" i="7"/>
  <c r="E474" i="7"/>
  <c r="C474" i="7"/>
  <c r="F477" i="7"/>
  <c r="H479" i="7"/>
  <c r="M476" i="7"/>
  <c r="C476" i="7"/>
  <c r="L478" i="7"/>
  <c r="K480" i="7"/>
  <c r="H475" i="7"/>
  <c r="K478" i="7"/>
  <c r="E476" i="7"/>
  <c r="B480" i="7"/>
  <c r="I475" i="7"/>
  <c r="J478" i="7"/>
  <c r="H478" i="7"/>
  <c r="H476" i="7"/>
  <c r="E478" i="7"/>
  <c r="F476" i="7"/>
  <c r="M474" i="7"/>
  <c r="G476" i="7"/>
  <c r="L474" i="7"/>
  <c r="I474" i="7"/>
  <c r="E477" i="7"/>
  <c r="B475" i="7"/>
  <c r="K476" i="7"/>
  <c r="C473" i="7"/>
  <c r="M480" i="7"/>
  <c r="C475" i="7"/>
  <c r="L475" i="7"/>
  <c r="B474" i="7"/>
  <c r="F473" i="7"/>
  <c r="E479" i="7"/>
  <c r="G473" i="7"/>
  <c r="M473" i="7"/>
  <c r="B478" i="7"/>
  <c r="F474" i="7"/>
  <c r="J475" i="7"/>
  <c r="G479" i="7"/>
  <c r="I478" i="7"/>
  <c r="M477" i="7"/>
  <c r="G480" i="7"/>
  <c r="H480" i="7"/>
  <c r="J473" i="7"/>
  <c r="L477" i="7"/>
  <c r="C479" i="7"/>
  <c r="L473" i="7"/>
  <c r="I480" i="7"/>
  <c r="L480" i="7"/>
  <c r="C470" i="7"/>
  <c r="K475" i="7"/>
  <c r="E475" i="7"/>
  <c r="J476" i="7"/>
  <c r="B476" i="7"/>
  <c r="L479" i="7"/>
  <c r="F478" i="7"/>
  <c r="M484" i="7" l="1"/>
  <c r="I484" i="7"/>
  <c r="E484" i="7"/>
  <c r="N482" i="7"/>
  <c r="J482" i="7"/>
  <c r="E482" i="7"/>
  <c r="J484" i="7"/>
  <c r="D484" i="7"/>
  <c r="L482" i="7"/>
  <c r="F482" i="7"/>
  <c r="H484" i="7"/>
  <c r="N483" i="7"/>
  <c r="K482" i="7"/>
  <c r="D482" i="7"/>
  <c r="L484" i="7"/>
  <c r="G484" i="7"/>
  <c r="M483" i="7"/>
  <c r="I482" i="7"/>
  <c r="G482" i="7"/>
  <c r="K484" i="7"/>
  <c r="F484" i="7"/>
  <c r="C484" i="7"/>
  <c r="B484" i="7"/>
  <c r="M482" i="7"/>
  <c r="A492" i="7"/>
  <c r="A488" i="7"/>
  <c r="A491" i="7"/>
  <c r="A487" i="7"/>
  <c r="A490" i="7"/>
  <c r="A486" i="7"/>
  <c r="A489" i="7"/>
  <c r="A485" i="7"/>
  <c r="J485" i="7"/>
  <c r="E491" i="7"/>
  <c r="M491" i="7"/>
  <c r="B485" i="7"/>
  <c r="G490" i="7"/>
  <c r="D487" i="7"/>
  <c r="I491" i="7"/>
  <c r="M487" i="7"/>
  <c r="F485" i="7"/>
  <c r="I488" i="7"/>
  <c r="J491" i="7"/>
  <c r="C487" i="7"/>
  <c r="B491" i="7"/>
  <c r="D492" i="7"/>
  <c r="H488" i="7"/>
  <c r="I485" i="7"/>
  <c r="J489" i="7"/>
  <c r="M489" i="7"/>
  <c r="H491" i="7"/>
  <c r="J486" i="7"/>
  <c r="B489" i="7"/>
  <c r="E492" i="7"/>
  <c r="H490" i="7"/>
  <c r="K487" i="7"/>
  <c r="C486" i="7"/>
  <c r="E487" i="7"/>
  <c r="B488" i="7"/>
  <c r="B487" i="7"/>
  <c r="K489" i="7"/>
  <c r="D485" i="7"/>
  <c r="E489" i="7"/>
  <c r="K485" i="7"/>
  <c r="I490" i="7"/>
  <c r="J488" i="7"/>
  <c r="G485" i="7"/>
  <c r="L492" i="7"/>
  <c r="M486" i="7"/>
  <c r="F492" i="7"/>
  <c r="D486" i="7"/>
  <c r="H492" i="7"/>
  <c r="K492" i="7"/>
  <c r="F489" i="7"/>
  <c r="C489" i="7"/>
  <c r="C488" i="7"/>
  <c r="J487" i="7"/>
  <c r="G492" i="7"/>
  <c r="K490" i="7"/>
  <c r="B492" i="7"/>
  <c r="M490" i="7"/>
  <c r="L485" i="7"/>
  <c r="C491" i="7"/>
  <c r="F491" i="7"/>
  <c r="L487" i="7"/>
  <c r="L486" i="7"/>
  <c r="D489" i="7"/>
  <c r="M488" i="7"/>
  <c r="E485" i="7"/>
  <c r="B490" i="7"/>
  <c r="G491" i="7"/>
  <c r="F487" i="7"/>
  <c r="I486" i="7"/>
  <c r="F486" i="7"/>
  <c r="G489" i="7"/>
  <c r="H489" i="7"/>
  <c r="I489" i="7"/>
  <c r="F490" i="7"/>
  <c r="K486" i="7"/>
  <c r="H486" i="7"/>
  <c r="H485" i="7"/>
  <c r="L488" i="7"/>
  <c r="C482" i="7"/>
  <c r="M492" i="7"/>
  <c r="D488" i="7"/>
  <c r="B486" i="7"/>
  <c r="K491" i="7"/>
  <c r="E488" i="7"/>
  <c r="J490" i="7"/>
  <c r="F488" i="7"/>
  <c r="C490" i="7"/>
  <c r="L490" i="7"/>
  <c r="J492" i="7"/>
  <c r="M485" i="7"/>
  <c r="D491" i="7"/>
  <c r="H487" i="7"/>
  <c r="G488" i="7"/>
  <c r="L491" i="7"/>
  <c r="L489" i="7"/>
  <c r="I492" i="7"/>
  <c r="E486" i="7"/>
  <c r="D490" i="7"/>
  <c r="G486" i="7"/>
  <c r="C485" i="7"/>
  <c r="I487" i="7"/>
  <c r="G487" i="7"/>
  <c r="K488" i="7"/>
  <c r="C492" i="7"/>
  <c r="E490" i="7"/>
  <c r="M496" i="7" l="1"/>
  <c r="I496" i="7"/>
  <c r="E496" i="7"/>
  <c r="N494" i="7"/>
  <c r="J494" i="7"/>
  <c r="E494" i="7"/>
  <c r="L496" i="7"/>
  <c r="H496" i="7"/>
  <c r="D496" i="7"/>
  <c r="M494" i="7"/>
  <c r="I494" i="7"/>
  <c r="D494" i="7"/>
  <c r="K496" i="7"/>
  <c r="G496" i="7"/>
  <c r="N495" i="7"/>
  <c r="L494" i="7"/>
  <c r="G494" i="7"/>
  <c r="K494" i="7"/>
  <c r="J496" i="7"/>
  <c r="F494" i="7"/>
  <c r="F496" i="7"/>
  <c r="M495" i="7"/>
  <c r="C496" i="7"/>
  <c r="A503" i="7"/>
  <c r="A499" i="7"/>
  <c r="B496" i="7"/>
  <c r="A502" i="7"/>
  <c r="A498" i="7"/>
  <c r="A501" i="7"/>
  <c r="A497" i="7"/>
  <c r="A500" i="7"/>
  <c r="A504" i="7"/>
  <c r="M500" i="7"/>
  <c r="C503" i="7"/>
  <c r="J500" i="7"/>
  <c r="I502" i="7"/>
  <c r="C501" i="7"/>
  <c r="F501" i="7"/>
  <c r="M498" i="7"/>
  <c r="G504" i="7"/>
  <c r="B502" i="7"/>
  <c r="C497" i="7"/>
  <c r="L502" i="7"/>
  <c r="J497" i="7"/>
  <c r="D503" i="7"/>
  <c r="K500" i="7"/>
  <c r="I504" i="7"/>
  <c r="D501" i="7"/>
  <c r="G501" i="7"/>
  <c r="E500" i="7"/>
  <c r="D499" i="7"/>
  <c r="J504" i="7"/>
  <c r="C494" i="7"/>
  <c r="D497" i="7"/>
  <c r="G497" i="7"/>
  <c r="G502" i="7"/>
  <c r="M502" i="7"/>
  <c r="B500" i="7"/>
  <c r="M504" i="7"/>
  <c r="H500" i="7"/>
  <c r="C498" i="7"/>
  <c r="E504" i="7"/>
  <c r="H498" i="7"/>
  <c r="K498" i="7"/>
  <c r="M501" i="7"/>
  <c r="L501" i="7"/>
  <c r="G499" i="7"/>
  <c r="L499" i="7"/>
  <c r="K504" i="7"/>
  <c r="B503" i="7"/>
  <c r="M503" i="7"/>
  <c r="D498" i="7"/>
  <c r="B501" i="7"/>
  <c r="I498" i="7"/>
  <c r="L498" i="7"/>
  <c r="B499" i="7"/>
  <c r="H504" i="7"/>
  <c r="C502" i="7"/>
  <c r="B497" i="7"/>
  <c r="H502" i="7"/>
  <c r="D500" i="7"/>
  <c r="E501" i="7"/>
  <c r="F502" i="7"/>
  <c r="J502" i="7"/>
  <c r="F500" i="7"/>
  <c r="E497" i="7"/>
  <c r="G503" i="7"/>
  <c r="F498" i="7"/>
  <c r="L503" i="7"/>
  <c r="C504" i="7"/>
  <c r="J501" i="7"/>
  <c r="I497" i="7"/>
  <c r="D502" i="7"/>
  <c r="F497" i="7"/>
  <c r="E498" i="7"/>
  <c r="G500" i="7"/>
  <c r="B498" i="7"/>
  <c r="H503" i="7"/>
  <c r="G498" i="7"/>
  <c r="J498" i="7"/>
  <c r="D504" i="7"/>
  <c r="F504" i="7"/>
  <c r="E502" i="7"/>
  <c r="H499" i="7"/>
  <c r="I501" i="7"/>
  <c r="H497" i="7"/>
  <c r="K502" i="7"/>
  <c r="K497" i="7"/>
  <c r="M497" i="7"/>
  <c r="L500" i="7"/>
  <c r="J503" i="7"/>
  <c r="I500" i="7"/>
  <c r="H501" i="7"/>
  <c r="C499" i="7"/>
  <c r="E503" i="7"/>
  <c r="E499" i="7"/>
  <c r="C500" i="7"/>
  <c r="I503" i="7"/>
  <c r="L497" i="7"/>
  <c r="F503" i="7"/>
  <c r="I499" i="7"/>
  <c r="K503" i="7"/>
  <c r="B504" i="7"/>
  <c r="M499" i="7"/>
  <c r="K501" i="7"/>
  <c r="F499" i="7"/>
  <c r="L504" i="7"/>
  <c r="K499" i="7"/>
  <c r="J499" i="7"/>
  <c r="K508" i="7" l="1"/>
  <c r="G508" i="7"/>
  <c r="N507" i="7"/>
  <c r="L506" i="7"/>
  <c r="G506" i="7"/>
  <c r="J508" i="7"/>
  <c r="F508" i="7"/>
  <c r="M507" i="7"/>
  <c r="K506" i="7"/>
  <c r="F506" i="7"/>
  <c r="M508" i="7"/>
  <c r="I508" i="7"/>
  <c r="E508" i="7"/>
  <c r="N506" i="7"/>
  <c r="J506" i="7"/>
  <c r="E506" i="7"/>
  <c r="H508" i="7"/>
  <c r="D506" i="7"/>
  <c r="D508" i="7"/>
  <c r="M506" i="7"/>
  <c r="L508" i="7"/>
  <c r="C508" i="7"/>
  <c r="I506" i="7"/>
  <c r="B508" i="7"/>
  <c r="A514" i="7"/>
  <c r="A510" i="7"/>
  <c r="A513" i="7"/>
  <c r="A509" i="7"/>
  <c r="A516" i="7"/>
  <c r="A512" i="7"/>
  <c r="A515" i="7"/>
  <c r="A511" i="7"/>
  <c r="B514" i="7"/>
  <c r="I510" i="7"/>
  <c r="L515" i="7"/>
  <c r="K512" i="7"/>
  <c r="B509" i="7"/>
  <c r="D515" i="7"/>
  <c r="C510" i="7"/>
  <c r="F516" i="7"/>
  <c r="G516" i="7"/>
  <c r="L510" i="7"/>
  <c r="D511" i="7"/>
  <c r="H515" i="7"/>
  <c r="L512" i="7"/>
  <c r="M512" i="7"/>
  <c r="D510" i="7"/>
  <c r="C515" i="7"/>
  <c r="E515" i="7"/>
  <c r="D512" i="7"/>
  <c r="I516" i="7"/>
  <c r="I514" i="7"/>
  <c r="K516" i="7"/>
  <c r="G511" i="7"/>
  <c r="K509" i="7"/>
  <c r="K514" i="7"/>
  <c r="H513" i="7"/>
  <c r="H509" i="7"/>
  <c r="M511" i="7"/>
  <c r="J513" i="7"/>
  <c r="E516" i="7"/>
  <c r="F512" i="7"/>
  <c r="C512" i="7"/>
  <c r="C516" i="7"/>
  <c r="B512" i="7"/>
  <c r="D509" i="7"/>
  <c r="F511" i="7"/>
  <c r="D513" i="7"/>
  <c r="C513" i="7"/>
  <c r="F513" i="7"/>
  <c r="I512" i="7"/>
  <c r="E512" i="7"/>
  <c r="G509" i="7"/>
  <c r="L513" i="7"/>
  <c r="B515" i="7"/>
  <c r="G512" i="7"/>
  <c r="B511" i="7"/>
  <c r="I515" i="7"/>
  <c r="C509" i="7"/>
  <c r="B510" i="7"/>
  <c r="L514" i="7"/>
  <c r="C514" i="7"/>
  <c r="F509" i="7"/>
  <c r="D514" i="7"/>
  <c r="K513" i="7"/>
  <c r="J510" i="7"/>
  <c r="G514" i="7"/>
  <c r="C511" i="7"/>
  <c r="E514" i="7"/>
  <c r="E511" i="7"/>
  <c r="H514" i="7"/>
  <c r="J516" i="7"/>
  <c r="H510" i="7"/>
  <c r="F515" i="7"/>
  <c r="I511" i="7"/>
  <c r="L509" i="7"/>
  <c r="J514" i="7"/>
  <c r="M510" i="7"/>
  <c r="L511" i="7"/>
  <c r="G510" i="7"/>
  <c r="J515" i="7"/>
  <c r="G515" i="7"/>
  <c r="M515" i="7"/>
  <c r="M516" i="7"/>
  <c r="B516" i="7"/>
  <c r="M514" i="7"/>
  <c r="M509" i="7"/>
  <c r="K515" i="7"/>
  <c r="J511" i="7"/>
  <c r="E509" i="7"/>
  <c r="H511" i="7"/>
  <c r="H516" i="7"/>
  <c r="L516" i="7"/>
  <c r="B513" i="7"/>
  <c r="I509" i="7"/>
  <c r="K510" i="7"/>
  <c r="F514" i="7"/>
  <c r="D516" i="7"/>
  <c r="M513" i="7"/>
  <c r="C506" i="7"/>
  <c r="K511" i="7"/>
  <c r="J509" i="7"/>
  <c r="J512" i="7"/>
  <c r="I513" i="7"/>
  <c r="G513" i="7"/>
  <c r="F510" i="7"/>
  <c r="E513" i="7"/>
  <c r="H512" i="7"/>
  <c r="E510" i="7"/>
  <c r="M520" i="7" l="1"/>
  <c r="I520" i="7"/>
  <c r="E520" i="7"/>
  <c r="N518" i="7"/>
  <c r="J518" i="7"/>
  <c r="E518" i="7"/>
  <c r="L520" i="7"/>
  <c r="H520" i="7"/>
  <c r="D520" i="7"/>
  <c r="M518" i="7"/>
  <c r="I518" i="7"/>
  <c r="D518" i="7"/>
  <c r="K520" i="7"/>
  <c r="G520" i="7"/>
  <c r="N519" i="7"/>
  <c r="L518" i="7"/>
  <c r="G518" i="7"/>
  <c r="M519" i="7"/>
  <c r="K518" i="7"/>
  <c r="J520" i="7"/>
  <c r="F518" i="7"/>
  <c r="F520" i="7"/>
  <c r="B520" i="7"/>
  <c r="A525" i="7"/>
  <c r="A521" i="7"/>
  <c r="A528" i="7"/>
  <c r="A524" i="7"/>
  <c r="A527" i="7"/>
  <c r="A523" i="7"/>
  <c r="A522" i="7"/>
  <c r="C520" i="7"/>
  <c r="A526" i="7"/>
  <c r="K523" i="7"/>
  <c r="K525" i="7"/>
  <c r="D525" i="7"/>
  <c r="L528" i="7"/>
  <c r="E522" i="7"/>
  <c r="B522" i="7"/>
  <c r="I525" i="7"/>
  <c r="J526" i="7"/>
  <c r="G522" i="7"/>
  <c r="E526" i="7"/>
  <c r="B528" i="7"/>
  <c r="G524" i="7"/>
  <c r="E524" i="7"/>
  <c r="B524" i="7"/>
  <c r="F523" i="7"/>
  <c r="C523" i="7"/>
  <c r="G525" i="7"/>
  <c r="M527" i="7"/>
  <c r="L522" i="7"/>
  <c r="C526" i="7"/>
  <c r="C518" i="7"/>
  <c r="L526" i="7"/>
  <c r="C524" i="7"/>
  <c r="I526" i="7"/>
  <c r="H526" i="7"/>
  <c r="H528" i="7"/>
  <c r="M523" i="7"/>
  <c r="F525" i="7"/>
  <c r="D527" i="7"/>
  <c r="C522" i="7"/>
  <c r="D522" i="7"/>
  <c r="F521" i="7"/>
  <c r="C528" i="7"/>
  <c r="H524" i="7"/>
  <c r="D528" i="7"/>
  <c r="K528" i="7"/>
  <c r="L525" i="7"/>
  <c r="J523" i="7"/>
  <c r="K526" i="7"/>
  <c r="L521" i="7"/>
  <c r="G527" i="7"/>
  <c r="F527" i="7"/>
  <c r="J525" i="7"/>
  <c r="I522" i="7"/>
  <c r="B521" i="7"/>
  <c r="B527" i="7"/>
  <c r="I524" i="7"/>
  <c r="J524" i="7"/>
  <c r="B523" i="7"/>
  <c r="E521" i="7"/>
  <c r="I527" i="7"/>
  <c r="E523" i="7"/>
  <c r="H525" i="7"/>
  <c r="M525" i="7"/>
  <c r="J528" i="7"/>
  <c r="D524" i="7"/>
  <c r="I521" i="7"/>
  <c r="I528" i="7"/>
  <c r="G528" i="7"/>
  <c r="K522" i="7"/>
  <c r="E525" i="7"/>
  <c r="B526" i="7"/>
  <c r="G523" i="7"/>
  <c r="E527" i="7"/>
  <c r="H521" i="7"/>
  <c r="F528" i="7"/>
  <c r="G526" i="7"/>
  <c r="H527" i="7"/>
  <c r="E528" i="7"/>
  <c r="H523" i="7"/>
  <c r="C525" i="7"/>
  <c r="M528" i="7"/>
  <c r="L524" i="7"/>
  <c r="C527" i="7"/>
  <c r="H522" i="7"/>
  <c r="C521" i="7"/>
  <c r="F522" i="7"/>
  <c r="K524" i="7"/>
  <c r="F526" i="7"/>
  <c r="M524" i="7"/>
  <c r="D521" i="7"/>
  <c r="K527" i="7"/>
  <c r="L523" i="7"/>
  <c r="J521" i="7"/>
  <c r="M521" i="7"/>
  <c r="L527" i="7"/>
  <c r="D526" i="7"/>
  <c r="J527" i="7"/>
  <c r="D523" i="7"/>
  <c r="M522" i="7"/>
  <c r="G521" i="7"/>
  <c r="B525" i="7"/>
  <c r="I523" i="7"/>
  <c r="J522" i="7"/>
  <c r="K521" i="7"/>
  <c r="M526" i="7"/>
  <c r="F524" i="7"/>
  <c r="K532" i="7" l="1"/>
  <c r="G532" i="7"/>
  <c r="N531" i="7"/>
  <c r="L530" i="7"/>
  <c r="G530" i="7"/>
  <c r="J532" i="7"/>
  <c r="F532" i="7"/>
  <c r="M531" i="7"/>
  <c r="K530" i="7"/>
  <c r="F530" i="7"/>
  <c r="M532" i="7"/>
  <c r="I532" i="7"/>
  <c r="E532" i="7"/>
  <c r="N530" i="7"/>
  <c r="J530" i="7"/>
  <c r="E530" i="7"/>
  <c r="L532" i="7"/>
  <c r="I530" i="7"/>
  <c r="H532" i="7"/>
  <c r="D530" i="7"/>
  <c r="D532" i="7"/>
  <c r="M530" i="7"/>
  <c r="C532" i="7"/>
  <c r="A540" i="7"/>
  <c r="A536" i="7"/>
  <c r="A539" i="7"/>
  <c r="A535" i="7"/>
  <c r="B532" i="7"/>
  <c r="A538" i="7"/>
  <c r="A534" i="7"/>
  <c r="A537" i="7"/>
  <c r="A533" i="7"/>
  <c r="E536" i="7"/>
  <c r="B533" i="7"/>
  <c r="I536" i="7"/>
  <c r="H540" i="7"/>
  <c r="J533" i="7"/>
  <c r="L534" i="7"/>
  <c r="K535" i="7"/>
  <c r="G539" i="7"/>
  <c r="I535" i="7"/>
  <c r="G534" i="7"/>
  <c r="L539" i="7"/>
  <c r="H534" i="7"/>
  <c r="F537" i="7"/>
  <c r="D533" i="7"/>
  <c r="G537" i="7"/>
  <c r="M536" i="7"/>
  <c r="E539" i="7"/>
  <c r="H535" i="7"/>
  <c r="L535" i="7"/>
  <c r="B540" i="7"/>
  <c r="M539" i="7"/>
  <c r="H537" i="7"/>
  <c r="F534" i="7"/>
  <c r="I533" i="7"/>
  <c r="G535" i="7"/>
  <c r="C540" i="7"/>
  <c r="K538" i="7"/>
  <c r="I538" i="7"/>
  <c r="E537" i="7"/>
  <c r="L533" i="7"/>
  <c r="I540" i="7"/>
  <c r="F540" i="7"/>
  <c r="B534" i="7"/>
  <c r="D534" i="7"/>
  <c r="G540" i="7"/>
  <c r="F539" i="7"/>
  <c r="I534" i="7"/>
  <c r="E538" i="7"/>
  <c r="M533" i="7"/>
  <c r="C534" i="7"/>
  <c r="C530" i="7"/>
  <c r="M538" i="7"/>
  <c r="J540" i="7"/>
  <c r="M537" i="7"/>
  <c r="I539" i="7"/>
  <c r="L538" i="7"/>
  <c r="B536" i="7"/>
  <c r="D538" i="7"/>
  <c r="K537" i="7"/>
  <c r="H536" i="7"/>
  <c r="K533" i="7"/>
  <c r="J534" i="7"/>
  <c r="F538" i="7"/>
  <c r="E534" i="7"/>
  <c r="C535" i="7"/>
  <c r="H539" i="7"/>
  <c r="J535" i="7"/>
  <c r="B535" i="7"/>
  <c r="J536" i="7"/>
  <c r="K540" i="7"/>
  <c r="K536" i="7"/>
  <c r="B539" i="7"/>
  <c r="J539" i="7"/>
  <c r="C537" i="7"/>
  <c r="C536" i="7"/>
  <c r="J538" i="7"/>
  <c r="B537" i="7"/>
  <c r="F535" i="7"/>
  <c r="K539" i="7"/>
  <c r="E540" i="7"/>
  <c r="K534" i="7"/>
  <c r="D537" i="7"/>
  <c r="C539" i="7"/>
  <c r="L537" i="7"/>
  <c r="H533" i="7"/>
  <c r="C533" i="7"/>
  <c r="C538" i="7"/>
  <c r="M540" i="7"/>
  <c r="H538" i="7"/>
  <c r="J537" i="7"/>
  <c r="L540" i="7"/>
  <c r="G538" i="7"/>
  <c r="D540" i="7"/>
  <c r="B538" i="7"/>
  <c r="G536" i="7"/>
  <c r="E535" i="7"/>
  <c r="M535" i="7"/>
  <c r="D536" i="7"/>
  <c r="D535" i="7"/>
  <c r="F533" i="7"/>
  <c r="I537" i="7"/>
  <c r="F536" i="7"/>
  <c r="D539" i="7"/>
  <c r="L536" i="7"/>
  <c r="E533" i="7"/>
  <c r="G533" i="7"/>
  <c r="M534" i="7"/>
  <c r="M544" i="7" l="1"/>
  <c r="I544" i="7"/>
  <c r="E544" i="7"/>
  <c r="N542" i="7"/>
  <c r="J542" i="7"/>
  <c r="E542" i="7"/>
  <c r="L544" i="7"/>
  <c r="H544" i="7"/>
  <c r="D544" i="7"/>
  <c r="M542" i="7"/>
  <c r="I542" i="7"/>
  <c r="D542" i="7"/>
  <c r="K544" i="7"/>
  <c r="G544" i="7"/>
  <c r="N543" i="7"/>
  <c r="L542" i="7"/>
  <c r="G542" i="7"/>
  <c r="F544" i="7"/>
  <c r="M543" i="7"/>
  <c r="K542" i="7"/>
  <c r="J544" i="7"/>
  <c r="F542" i="7"/>
  <c r="C544" i="7"/>
  <c r="B544" i="7"/>
  <c r="A551" i="7"/>
  <c r="A547" i="7"/>
  <c r="A550" i="7"/>
  <c r="A546" i="7"/>
  <c r="A549" i="7"/>
  <c r="A545" i="7"/>
  <c r="A552" i="7"/>
  <c r="A548" i="7"/>
  <c r="G552" i="7"/>
  <c r="L547" i="7"/>
  <c r="M548" i="7"/>
  <c r="H546" i="7"/>
  <c r="E550" i="7"/>
  <c r="L546" i="7"/>
  <c r="D545" i="7"/>
  <c r="J548" i="7"/>
  <c r="L545" i="7"/>
  <c r="I546" i="7"/>
  <c r="C545" i="7"/>
  <c r="K547" i="7"/>
  <c r="F547" i="7"/>
  <c r="L548" i="7"/>
  <c r="B548" i="7"/>
  <c r="G546" i="7"/>
  <c r="E547" i="7"/>
  <c r="C542" i="7"/>
  <c r="I551" i="7"/>
  <c r="H552" i="7"/>
  <c r="B546" i="7"/>
  <c r="D550" i="7"/>
  <c r="L551" i="7"/>
  <c r="I545" i="7"/>
  <c r="I548" i="7"/>
  <c r="J546" i="7"/>
  <c r="E549" i="7"/>
  <c r="C548" i="7"/>
  <c r="C547" i="7"/>
  <c r="M545" i="7"/>
  <c r="B549" i="7"/>
  <c r="M547" i="7"/>
  <c r="D549" i="7"/>
  <c r="H548" i="7"/>
  <c r="G545" i="7"/>
  <c r="J547" i="7"/>
  <c r="J550" i="7"/>
  <c r="F548" i="7"/>
  <c r="K549" i="7"/>
  <c r="F546" i="7"/>
  <c r="I547" i="7"/>
  <c r="C546" i="7"/>
  <c r="D546" i="7"/>
  <c r="B547" i="7"/>
  <c r="J552" i="7"/>
  <c r="K546" i="7"/>
  <c r="C550" i="7"/>
  <c r="F551" i="7"/>
  <c r="B550" i="7"/>
  <c r="C549" i="7"/>
  <c r="F550" i="7"/>
  <c r="M550" i="7"/>
  <c r="E546" i="7"/>
  <c r="B551" i="7"/>
  <c r="J545" i="7"/>
  <c r="I550" i="7"/>
  <c r="G547" i="7"/>
  <c r="E545" i="7"/>
  <c r="H547" i="7"/>
  <c r="B552" i="7"/>
  <c r="K550" i="7"/>
  <c r="E552" i="7"/>
  <c r="H550" i="7"/>
  <c r="J551" i="7"/>
  <c r="L549" i="7"/>
  <c r="K552" i="7"/>
  <c r="F545" i="7"/>
  <c r="B545" i="7"/>
  <c r="H551" i="7"/>
  <c r="E548" i="7"/>
  <c r="K551" i="7"/>
  <c r="I552" i="7"/>
  <c r="G551" i="7"/>
  <c r="L552" i="7"/>
  <c r="L550" i="7"/>
  <c r="M549" i="7"/>
  <c r="M546" i="7"/>
  <c r="F552" i="7"/>
  <c r="G548" i="7"/>
  <c r="C552" i="7"/>
  <c r="I549" i="7"/>
  <c r="K545" i="7"/>
  <c r="H545" i="7"/>
  <c r="D548" i="7"/>
  <c r="E551" i="7"/>
  <c r="M551" i="7"/>
  <c r="H549" i="7"/>
  <c r="F549" i="7"/>
  <c r="K548" i="7"/>
  <c r="J549" i="7"/>
  <c r="M552" i="7"/>
  <c r="D552" i="7"/>
  <c r="D551" i="7"/>
  <c r="C551" i="7"/>
  <c r="G550" i="7"/>
  <c r="G549" i="7"/>
  <c r="D547" i="7"/>
  <c r="K556" i="7" l="1"/>
  <c r="G556" i="7"/>
  <c r="N555" i="7"/>
  <c r="L554" i="7"/>
  <c r="G554" i="7"/>
  <c r="J556" i="7"/>
  <c r="F556" i="7"/>
  <c r="M555" i="7"/>
  <c r="K554" i="7"/>
  <c r="F554" i="7"/>
  <c r="M556" i="7"/>
  <c r="I556" i="7"/>
  <c r="E556" i="7"/>
  <c r="N554" i="7"/>
  <c r="J554" i="7"/>
  <c r="E554" i="7"/>
  <c r="M554" i="7"/>
  <c r="L556" i="7"/>
  <c r="I554" i="7"/>
  <c r="H556" i="7"/>
  <c r="D554" i="7"/>
  <c r="D556" i="7"/>
  <c r="C556" i="7"/>
  <c r="A562" i="7"/>
  <c r="A558" i="7"/>
  <c r="B556" i="7"/>
  <c r="A561" i="7"/>
  <c r="A557" i="7"/>
  <c r="A564" i="7"/>
  <c r="A560" i="7"/>
  <c r="A563" i="7"/>
  <c r="A559" i="7"/>
  <c r="H557" i="7"/>
  <c r="H562" i="7"/>
  <c r="F560" i="7"/>
  <c r="J559" i="7"/>
  <c r="I564" i="7"/>
  <c r="C564" i="7"/>
  <c r="D561" i="7"/>
  <c r="I558" i="7"/>
  <c r="M557" i="7"/>
  <c r="J560" i="7"/>
  <c r="D560" i="7"/>
  <c r="F559" i="7"/>
  <c r="M563" i="7"/>
  <c r="E563" i="7"/>
  <c r="C557" i="7"/>
  <c r="E562" i="7"/>
  <c r="L561" i="7"/>
  <c r="D564" i="7"/>
  <c r="I562" i="7"/>
  <c r="F561" i="7"/>
  <c r="H559" i="7"/>
  <c r="I561" i="7"/>
  <c r="E559" i="7"/>
  <c r="B562" i="7"/>
  <c r="G559" i="7"/>
  <c r="M558" i="7"/>
  <c r="H560" i="7"/>
  <c r="L559" i="7"/>
  <c r="G564" i="7"/>
  <c r="H564" i="7"/>
  <c r="L558" i="7"/>
  <c r="C562" i="7"/>
  <c r="G558" i="7"/>
  <c r="B558" i="7"/>
  <c r="B560" i="7"/>
  <c r="H563" i="7"/>
  <c r="K563" i="7"/>
  <c r="M564" i="7"/>
  <c r="M559" i="7"/>
  <c r="E560" i="7"/>
  <c r="D559" i="7"/>
  <c r="G562" i="7"/>
  <c r="H558" i="7"/>
  <c r="J562" i="7"/>
  <c r="D563" i="7"/>
  <c r="M560" i="7"/>
  <c r="G557" i="7"/>
  <c r="J558" i="7"/>
  <c r="L562" i="7"/>
  <c r="K560" i="7"/>
  <c r="I559" i="7"/>
  <c r="D558" i="7"/>
  <c r="M562" i="7"/>
  <c r="H561" i="7"/>
  <c r="B559" i="7"/>
  <c r="K557" i="7"/>
  <c r="C554" i="7"/>
  <c r="E564" i="7"/>
  <c r="K564" i="7"/>
  <c r="F564" i="7"/>
  <c r="C563" i="7"/>
  <c r="L560" i="7"/>
  <c r="C558" i="7"/>
  <c r="B561" i="7"/>
  <c r="E557" i="7"/>
  <c r="J557" i="7"/>
  <c r="K561" i="7"/>
  <c r="C560" i="7"/>
  <c r="L564" i="7"/>
  <c r="G563" i="7"/>
  <c r="L557" i="7"/>
  <c r="C561" i="7"/>
  <c r="B564" i="7"/>
  <c r="K558" i="7"/>
  <c r="D557" i="7"/>
  <c r="I557" i="7"/>
  <c r="B557" i="7"/>
  <c r="J563" i="7"/>
  <c r="C559" i="7"/>
  <c r="F562" i="7"/>
  <c r="F563" i="7"/>
  <c r="B563" i="7"/>
  <c r="L563" i="7"/>
  <c r="G561" i="7"/>
  <c r="G560" i="7"/>
  <c r="F558" i="7"/>
  <c r="J561" i="7"/>
  <c r="E558" i="7"/>
  <c r="D562" i="7"/>
  <c r="K562" i="7"/>
  <c r="I563" i="7"/>
  <c r="M561" i="7"/>
  <c r="F557" i="7"/>
  <c r="K559" i="7"/>
  <c r="I560" i="7"/>
  <c r="J564" i="7"/>
  <c r="E561" i="7"/>
  <c r="M568" i="7" l="1"/>
  <c r="I568" i="7"/>
  <c r="E568" i="7"/>
  <c r="N566" i="7"/>
  <c r="J566" i="7"/>
  <c r="E566" i="7"/>
  <c r="L568" i="7"/>
  <c r="H568" i="7"/>
  <c r="D568" i="7"/>
  <c r="M566" i="7"/>
  <c r="I566" i="7"/>
  <c r="D566" i="7"/>
  <c r="K568" i="7"/>
  <c r="G568" i="7"/>
  <c r="N567" i="7"/>
  <c r="L566" i="7"/>
  <c r="G566" i="7"/>
  <c r="J568" i="7"/>
  <c r="F566" i="7"/>
  <c r="F568" i="7"/>
  <c r="M567" i="7"/>
  <c r="K566" i="7"/>
  <c r="C568" i="7"/>
  <c r="B568" i="7"/>
  <c r="A573" i="7"/>
  <c r="A569" i="7"/>
  <c r="A576" i="7"/>
  <c r="A572" i="7"/>
  <c r="A575" i="7"/>
  <c r="A571" i="7"/>
  <c r="A574" i="7"/>
  <c r="A570" i="7"/>
  <c r="L573" i="7"/>
  <c r="H569" i="7"/>
  <c r="G574" i="7"/>
  <c r="K573" i="7"/>
  <c r="L574" i="7"/>
  <c r="F571" i="7"/>
  <c r="E574" i="7"/>
  <c r="D573" i="7"/>
  <c r="C571" i="7"/>
  <c r="M576" i="7"/>
  <c r="K571" i="7"/>
  <c r="B571" i="7"/>
  <c r="H571" i="7"/>
  <c r="G575" i="7"/>
  <c r="H570" i="7"/>
  <c r="C575" i="7"/>
  <c r="E570" i="7"/>
  <c r="M569" i="7"/>
  <c r="D575" i="7"/>
  <c r="G569" i="7"/>
  <c r="E575" i="7"/>
  <c r="J572" i="7"/>
  <c r="C572" i="7"/>
  <c r="H573" i="7"/>
  <c r="F572" i="7"/>
  <c r="F576" i="7"/>
  <c r="G571" i="7"/>
  <c r="M571" i="7"/>
  <c r="H576" i="7"/>
  <c r="I574" i="7"/>
  <c r="D572" i="7"/>
  <c r="F569" i="7"/>
  <c r="L570" i="7"/>
  <c r="G576" i="7"/>
  <c r="B575" i="7"/>
  <c r="D576" i="7"/>
  <c r="D571" i="7"/>
  <c r="I573" i="7"/>
  <c r="H574" i="7"/>
  <c r="C569" i="7"/>
  <c r="E576" i="7"/>
  <c r="B572" i="7"/>
  <c r="C566" i="7"/>
  <c r="D570" i="7"/>
  <c r="K574" i="7"/>
  <c r="H575" i="7"/>
  <c r="I569" i="7"/>
  <c r="I576" i="7"/>
  <c r="C574" i="7"/>
  <c r="K572" i="7"/>
  <c r="K575" i="7"/>
  <c r="F570" i="7"/>
  <c r="J574" i="7"/>
  <c r="I570" i="7"/>
  <c r="J576" i="7"/>
  <c r="L575" i="7"/>
  <c r="F574" i="7"/>
  <c r="M572" i="7"/>
  <c r="F573" i="7"/>
  <c r="D574" i="7"/>
  <c r="K569" i="7"/>
  <c r="K576" i="7"/>
  <c r="J569" i="7"/>
  <c r="I572" i="7"/>
  <c r="I571" i="7"/>
  <c r="J571" i="7"/>
  <c r="E569" i="7"/>
  <c r="K570" i="7"/>
  <c r="B574" i="7"/>
  <c r="H572" i="7"/>
  <c r="G573" i="7"/>
  <c r="L576" i="7"/>
  <c r="B570" i="7"/>
  <c r="I575" i="7"/>
  <c r="C573" i="7"/>
  <c r="F575" i="7"/>
  <c r="D569" i="7"/>
  <c r="J570" i="7"/>
  <c r="E573" i="7"/>
  <c r="C570" i="7"/>
  <c r="J573" i="7"/>
  <c r="M573" i="7"/>
  <c r="J575" i="7"/>
  <c r="B576" i="7"/>
  <c r="G572" i="7"/>
  <c r="L569" i="7"/>
  <c r="B569" i="7"/>
  <c r="G570" i="7"/>
  <c r="E572" i="7"/>
  <c r="L571" i="7"/>
  <c r="M574" i="7"/>
  <c r="C576" i="7"/>
  <c r="B573" i="7"/>
  <c r="M570" i="7"/>
  <c r="L572" i="7"/>
  <c r="E571" i="7"/>
  <c r="M575" i="7"/>
</calcChain>
</file>

<file path=xl/sharedStrings.xml><?xml version="1.0" encoding="utf-8"?>
<sst xmlns="http://schemas.openxmlformats.org/spreadsheetml/2006/main" count="104" uniqueCount="83">
  <si>
    <t>Sample ID</t>
  </si>
  <si>
    <t>Well Position</t>
  </si>
  <si>
    <t>uL to pool</t>
  </si>
  <si>
    <t>D02</t>
  </si>
  <si>
    <t>B03</t>
  </si>
  <si>
    <t>G03</t>
  </si>
  <si>
    <t>H03</t>
  </si>
  <si>
    <t>H05</t>
  </si>
  <si>
    <t>F06</t>
  </si>
  <si>
    <t>A08</t>
  </si>
  <si>
    <t>B08</t>
  </si>
  <si>
    <t>C09</t>
  </si>
  <si>
    <t>A10</t>
  </si>
  <si>
    <t>E10</t>
  </si>
  <si>
    <t>H11</t>
  </si>
  <si>
    <t>F12</t>
  </si>
  <si>
    <t>D03</t>
  </si>
  <si>
    <t>A05</t>
  </si>
  <si>
    <t>D05</t>
  </si>
  <si>
    <t>E05</t>
  </si>
  <si>
    <t>E06</t>
  </si>
  <si>
    <t>A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</si>
  <si>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</si>
  <si>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</si>
  <si>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</si>
  <si>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</si>
  <si>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</si>
  <si>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</si>
  <si>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</si>
  <si>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</si>
  <si>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</si>
  <si>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</si>
  <si>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</si>
  <si>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</si>
  <si>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</si>
  <si>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</si>
  <si>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</si>
  <si>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</si>
  <si>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</si>
  <si>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</si>
  <si>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</si>
  <si>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Rounded Volumes</t>
  </si>
  <si>
    <t>and</t>
  </si>
  <si>
    <t>but</t>
  </si>
  <si>
    <t>cut</t>
  </si>
  <si>
    <t>dip</t>
  </si>
  <si>
    <t>egg</t>
  </si>
  <si>
    <t>fred</t>
  </si>
  <si>
    <t>grip</t>
  </si>
  <si>
    <t>hi</t>
  </si>
  <si>
    <t>ice</t>
  </si>
  <si>
    <t>you</t>
  </si>
  <si>
    <t>1. In the samples tab, make a list of all of your samples (sample ID, well position, uL to pool)</t>
  </si>
  <si>
    <t>The first 50 liquid handling steps will appear in CSV1.</t>
  </si>
  <si>
    <t>If you have more than 50 steps, then CSV2 will also have content.  If you have fewer than 50 steps, then you can ignore CSV2.</t>
  </si>
  <si>
    <t>zig</t>
  </si>
  <si>
    <t>xag</t>
  </si>
  <si>
    <t>wan</t>
  </si>
  <si>
    <t>van</t>
  </si>
  <si>
    <t>uke</t>
  </si>
  <si>
    <t>tug</t>
  </si>
  <si>
    <t>sup</t>
  </si>
  <si>
    <t>rim</t>
  </si>
  <si>
    <t>2. Save the results in the CSV tabs</t>
  </si>
  <si>
    <t>3. Transfer the CSV(s) to the Download directory on your tablet</t>
  </si>
  <si>
    <t>4. To import a CSV from PipettePilot, follow these steps:</t>
  </si>
  <si>
    <t>&lt;CSV Revision&gt;</t>
  </si>
  <si>
    <t>&lt;# of Wells&gt;</t>
  </si>
  <si>
    <t>&lt;# of Steps&gt;</t>
  </si>
  <si>
    <t>&lt;Step 1 Name&gt;</t>
  </si>
  <si>
    <t>&lt;Volume&gt;</t>
  </si>
  <si>
    <t>&lt;Sample 1&gt;</t>
  </si>
  <si>
    <t>&lt;Sample 2&gt;</t>
  </si>
  <si>
    <t>&lt;Step 2 Name&gt;</t>
  </si>
  <si>
    <t>Instructions to use the .csv template</t>
  </si>
  <si>
    <t>Note: 
- Columns A:C can be edited with the pick list information.  
- Column D shows the rounded volume that will be used for pipetting.</t>
  </si>
  <si>
    <t>Note: 
- When you save the CSV tabs, save them as CSV-formatted files.  Do not use CSV UTF-8 format.
- Each CSV save is a separate save-as operation. Go to the tab you want to save as a CSV before saving.
- If you also want to save the workbook, make sure to save that as a .xls or .xlsx format in addition to saving the CSVs.</t>
  </si>
  <si>
    <t>A. From the main screen, press Load Plan</t>
  </si>
  <si>
    <t>B. Tap the import icon in the lower left-hand corner of the load screen</t>
  </si>
  <si>
    <t>C. From the import plan pop-up, select Tablet storage (.csv) and press Import</t>
  </si>
  <si>
    <t>D. From the file manager, select the CSV file you want to import</t>
  </si>
  <si>
    <t>E. Check that the file imported correctly into a pipetting plan, and then continue and complete your pooling</t>
  </si>
  <si>
    <t>F. Repeat these steps for each 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</si>
</sst>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theme="0" tint="-0.24994659260841701"/>
      </left>
      <right style="dashDot">
        <color theme="0" tint="-0.24994659260841701"/>
      </right>
      <top style="dashDot">
        <color theme="0" tint="-0.24994659260841701"/>
      </top>
      <bottom style="dashDot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0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2" fontId="2" fillId="4" borderId="1" xfId="0" applyNumberFormat="1" applyFont="1" applyFill="1" applyBorder="1" applyAlignment="1">
      <alignment horizontal="center" vertical="top"/>
    </xf>
    <xf numFmtId="0" fontId="0" fillId="0" borderId="0" xfId="0" quotePrefix="1"/>
    <xf numFmtId="2" fontId="2" fillId="4" borderId="2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0" fillId="5" borderId="0" xfId="0" applyFill="1"/>
    <xf numFmtId="2" fontId="2" fillId="6" borderId="1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4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E64B-9A5B-4CD0-8B1F-B08BA3384C63}">
  <dimension ref="A1:B19"/>
  <sheetViews>
    <sheetView workbookViewId="0">
      <selection activeCell="B25" sqref="B25"/>
    </sheetView>
  </sheetViews>
  <sheetFormatPr defaultColWidth="9.140625" defaultRowHeight="15" x14ac:dyDescent="0.25"/>
  <cols>
    <col min="2" max="2" width="116.7109375" bestFit="1" customWidth="1"/>
  </cols>
  <sheetData>
    <row r="1" spans="1:2" ht="18.75" x14ac:dyDescent="0.3">
      <c r="A1" s="13" t="s">
        <v>74</v>
      </c>
    </row>
    <row r="3" spans="1:2" s="15" customFormat="1" x14ac:dyDescent="0.25">
      <c r="A3" s="14" t="s">
        <v>52</v>
      </c>
      <c r="B3" s="14"/>
    </row>
    <row r="4" spans="1:2" ht="45" x14ac:dyDescent="0.25">
      <c r="B4" s="16" t="s">
        <v>75</v>
      </c>
    </row>
    <row r="5" spans="1:2" x14ac:dyDescent="0.25">
      <c r="B5" s="17"/>
    </row>
    <row r="6" spans="1:2" s="15" customFormat="1" x14ac:dyDescent="0.25">
      <c r="A6" s="15" t="s">
        <v>63</v>
      </c>
      <c r="B6" s="14"/>
    </row>
    <row r="7" spans="1:2" x14ac:dyDescent="0.25">
      <c r="B7" s="17" t="s">
        <v>53</v>
      </c>
    </row>
    <row r="8" spans="1:2" x14ac:dyDescent="0.25">
      <c r="B8" s="17" t="s">
        <v>54</v>
      </c>
    </row>
    <row r="9" spans="1:2" ht="60" x14ac:dyDescent="0.25">
      <c r="B9" s="16" t="s">
        <v>76</v>
      </c>
    </row>
    <row r="10" spans="1:2" x14ac:dyDescent="0.25">
      <c r="B10" s="17"/>
    </row>
    <row r="11" spans="1:2" s="15" customFormat="1" x14ac:dyDescent="0.25">
      <c r="A11" s="15" t="s">
        <v>64</v>
      </c>
      <c r="B11" s="14"/>
    </row>
    <row r="12" spans="1:2" x14ac:dyDescent="0.25">
      <c r="B12" s="17"/>
    </row>
    <row r="13" spans="1:2" s="15" customFormat="1" x14ac:dyDescent="0.25">
      <c r="A13" s="15" t="s">
        <v>65</v>
      </c>
      <c r="B13" s="14"/>
    </row>
    <row r="14" spans="1:2" x14ac:dyDescent="0.25">
      <c r="B14" s="17" t="s">
        <v>77</v>
      </c>
    </row>
    <row r="15" spans="1:2" x14ac:dyDescent="0.25">
      <c r="B15" s="17" t="s">
        <v>78</v>
      </c>
    </row>
    <row r="16" spans="1:2" x14ac:dyDescent="0.25">
      <c r="B16" s="17" t="s">
        <v>79</v>
      </c>
    </row>
    <row r="17" spans="2:2" x14ac:dyDescent="0.25">
      <c r="B17" s="17" t="s">
        <v>80</v>
      </c>
    </row>
    <row r="18" spans="2:2" x14ac:dyDescent="0.25">
      <c r="B18" s="17" t="s">
        <v>81</v>
      </c>
    </row>
    <row r="19" spans="2:2" x14ac:dyDescent="0.25">
      <c r="B19" s="17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DADB-A778-4769-8006-E59F1A05B073}">
  <dimension ref="A1:R100"/>
  <sheetViews>
    <sheetView tabSelected="1" workbookViewId="0">
      <selection activeCell="A3" sqref="A3:C20"/>
    </sheetView>
  </sheetViews>
  <sheetFormatPr defaultRowHeight="15" x14ac:dyDescent="0.25"/>
  <cols>
    <col min="1" max="1" width="13.7109375" bestFit="1" customWidth="1"/>
  </cols>
  <sheetData>
    <row r="1" spans="1:18" ht="30" x14ac:dyDescent="0.25">
      <c r="A1" s="1" t="s">
        <v>0</v>
      </c>
      <c r="B1" s="2" t="s">
        <v>1</v>
      </c>
      <c r="C1" s="1" t="s">
        <v>2</v>
      </c>
      <c r="D1" s="1" t="s">
        <v>41</v>
      </c>
    </row>
    <row r="2" spans="1:18" x14ac:dyDescent="0.25">
      <c r="A2" s="3"/>
      <c r="B2" s="4"/>
      <c r="C2" s="4"/>
    </row>
    <row r="3" spans="1:18" x14ac:dyDescent="0.25">
      <c r="A3" s="9" t="s">
        <v>62</v>
      </c>
      <c r="B3" s="5" t="s">
        <v>3</v>
      </c>
      <c r="C3" s="6">
        <v>3.3170285584312347</v>
      </c>
      <c r="D3" s="11">
        <f>ROUND(C3,2)</f>
        <v>3.32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</row>
    <row r="4" spans="1:18" x14ac:dyDescent="0.25">
      <c r="A4" s="9" t="s">
        <v>61</v>
      </c>
      <c r="B4" s="5" t="s">
        <v>4</v>
      </c>
      <c r="C4" s="6">
        <v>2.1780662505522952</v>
      </c>
      <c r="D4" s="11">
        <f t="shared" ref="D4:D67" si="0">ROUND(C4,2)</f>
        <v>2.1800000000000002</v>
      </c>
      <c r="F4" t="s">
        <v>21</v>
      </c>
      <c r="G4" t="str">
        <f>IF(ISERROR(VLOOKUP(($F4&amp;G$3),$B$3:$D$99,3,FALSE)),"",VLOOKUP(($F4&amp;G$3),$B$3:$D$99,3,FALSE))</f>
        <v/>
      </c>
      <c r="H4" t="str">
        <f t="shared" ref="H4:R11" si="1">IF(ISERROR(VLOOKUP(($F4&amp;H$3),$B$3:$D$99,3,FALSE)),"",VLOOKUP(($F4&amp;H$3),$B$3:$D$99,3,FALSE))</f>
        <v/>
      </c>
      <c r="I4" t="str">
        <f t="shared" si="1"/>
        <v/>
      </c>
      <c r="J4" t="str">
        <f t="shared" si="1"/>
        <v/>
      </c>
      <c r="K4">
        <f t="shared" si="1"/>
        <v>2.31</v>
      </c>
      <c r="L4" t="str">
        <f t="shared" si="1"/>
        <v/>
      </c>
      <c r="M4" t="str">
        <f t="shared" si="1"/>
        <v/>
      </c>
      <c r="N4">
        <f t="shared" si="1"/>
        <v>2.23</v>
      </c>
      <c r="O4" t="str">
        <f t="shared" si="1"/>
        <v/>
      </c>
      <c r="P4">
        <f t="shared" si="1"/>
        <v>2.2599999999999998</v>
      </c>
      <c r="Q4" t="str">
        <f t="shared" si="1"/>
        <v/>
      </c>
      <c r="R4" t="str">
        <f t="shared" si="1"/>
        <v/>
      </c>
    </row>
    <row r="5" spans="1:18" x14ac:dyDescent="0.25">
      <c r="A5" s="9" t="s">
        <v>60</v>
      </c>
      <c r="B5" s="5" t="s">
        <v>5</v>
      </c>
      <c r="C5" s="6">
        <v>3.4351613298981718</v>
      </c>
      <c r="D5" s="11">
        <f t="shared" si="0"/>
        <v>3.44</v>
      </c>
      <c r="F5" t="s">
        <v>22</v>
      </c>
      <c r="G5" t="str">
        <f t="shared" ref="G5:G11" si="2">IF(ISERROR(VLOOKUP(($F5&amp;G$3),$B$3:$D$99,3,FALSE)),"",VLOOKUP(($F5&amp;G$3),$B$3:$D$99,3,FALSE))</f>
        <v/>
      </c>
      <c r="H5" t="str">
        <f t="shared" si="1"/>
        <v/>
      </c>
      <c r="I5">
        <f t="shared" si="1"/>
        <v>2.1800000000000002</v>
      </c>
      <c r="J5" t="str">
        <f t="shared" si="1"/>
        <v/>
      </c>
      <c r="K5" t="str">
        <f t="shared" si="1"/>
        <v/>
      </c>
      <c r="L5" t="str">
        <f t="shared" si="1"/>
        <v/>
      </c>
      <c r="M5" t="str">
        <f t="shared" si="1"/>
        <v/>
      </c>
      <c r="N5">
        <f t="shared" si="1"/>
        <v>2.79</v>
      </c>
      <c r="O5" t="str">
        <f t="shared" si="1"/>
        <v/>
      </c>
      <c r="P5" t="str">
        <f t="shared" si="1"/>
        <v/>
      </c>
      <c r="Q5" t="str">
        <f t="shared" si="1"/>
        <v/>
      </c>
      <c r="R5" t="str">
        <f t="shared" si="1"/>
        <v/>
      </c>
    </row>
    <row r="6" spans="1:18" x14ac:dyDescent="0.25">
      <c r="A6" s="9" t="s">
        <v>59</v>
      </c>
      <c r="B6" s="5" t="s">
        <v>6</v>
      </c>
      <c r="C6" s="6">
        <v>3.2990429240831309</v>
      </c>
      <c r="D6" s="11">
        <f t="shared" si="0"/>
        <v>3.3</v>
      </c>
      <c r="F6" t="s">
        <v>23</v>
      </c>
      <c r="G6" t="str">
        <f t="shared" si="2"/>
        <v/>
      </c>
      <c r="H6" t="str">
        <f t="shared" si="1"/>
        <v/>
      </c>
      <c r="I6" t="str">
        <f t="shared" si="1"/>
        <v/>
      </c>
      <c r="J6" t="str">
        <f t="shared" si="1"/>
        <v/>
      </c>
      <c r="K6" t="str">
        <f t="shared" si="1"/>
        <v/>
      </c>
      <c r="L6" t="str">
        <f t="shared" si="1"/>
        <v/>
      </c>
      <c r="M6" t="str">
        <f t="shared" si="1"/>
        <v/>
      </c>
      <c r="N6" t="str">
        <f t="shared" si="1"/>
        <v/>
      </c>
      <c r="O6">
        <f t="shared" si="1"/>
        <v>3.21</v>
      </c>
      <c r="P6" t="str">
        <f t="shared" si="1"/>
        <v/>
      </c>
      <c r="Q6" t="str">
        <f t="shared" si="1"/>
        <v/>
      </c>
      <c r="R6" t="str">
        <f t="shared" si="1"/>
        <v/>
      </c>
    </row>
    <row r="7" spans="1:18" x14ac:dyDescent="0.25">
      <c r="A7" s="9" t="s">
        <v>58</v>
      </c>
      <c r="B7" s="5" t="s">
        <v>7</v>
      </c>
      <c r="C7" s="6">
        <v>2.4162239080178076</v>
      </c>
      <c r="D7" s="11">
        <f t="shared" si="0"/>
        <v>2.42</v>
      </c>
      <c r="F7" t="s">
        <v>24</v>
      </c>
      <c r="G7" t="str">
        <f t="shared" si="2"/>
        <v/>
      </c>
      <c r="H7">
        <f t="shared" si="1"/>
        <v>3.32</v>
      </c>
      <c r="I7">
        <f t="shared" si="1"/>
        <v>2.66</v>
      </c>
      <c r="J7" t="str">
        <f t="shared" si="1"/>
        <v/>
      </c>
      <c r="K7">
        <f t="shared" si="1"/>
        <v>2.57</v>
      </c>
      <c r="L7" t="str">
        <f t="shared" si="1"/>
        <v/>
      </c>
      <c r="M7" t="str">
        <f t="shared" si="1"/>
        <v/>
      </c>
      <c r="N7" t="str">
        <f t="shared" si="1"/>
        <v/>
      </c>
      <c r="O7" t="str">
        <f t="shared" si="1"/>
        <v/>
      </c>
      <c r="P7" t="str">
        <f t="shared" si="1"/>
        <v/>
      </c>
      <c r="Q7" t="str">
        <f t="shared" si="1"/>
        <v/>
      </c>
      <c r="R7" t="str">
        <f t="shared" si="1"/>
        <v/>
      </c>
    </row>
    <row r="8" spans="1:18" x14ac:dyDescent="0.25">
      <c r="A8" s="9" t="s">
        <v>57</v>
      </c>
      <c r="B8" s="5" t="s">
        <v>8</v>
      </c>
      <c r="C8" s="6">
        <v>2.340831797859142</v>
      </c>
      <c r="D8" s="11">
        <f t="shared" si="0"/>
        <v>2.34</v>
      </c>
      <c r="F8" t="s">
        <v>25</v>
      </c>
      <c r="G8" t="str">
        <f t="shared" si="2"/>
        <v/>
      </c>
      <c r="H8" t="str">
        <f t="shared" si="1"/>
        <v/>
      </c>
      <c r="I8" t="str">
        <f t="shared" si="1"/>
        <v/>
      </c>
      <c r="J8" t="str">
        <f t="shared" si="1"/>
        <v/>
      </c>
      <c r="K8">
        <f t="shared" si="1"/>
        <v>2.15</v>
      </c>
      <c r="L8">
        <f t="shared" si="1"/>
        <v>2.19</v>
      </c>
      <c r="M8" t="str">
        <f t="shared" si="1"/>
        <v/>
      </c>
      <c r="N8" t="str">
        <f t="shared" si="1"/>
        <v/>
      </c>
      <c r="O8" t="str">
        <f t="shared" si="1"/>
        <v/>
      </c>
      <c r="P8">
        <f t="shared" si="1"/>
        <v>2.34</v>
      </c>
      <c r="Q8" t="str">
        <f t="shared" si="1"/>
        <v/>
      </c>
      <c r="R8" t="str">
        <f t="shared" si="1"/>
        <v/>
      </c>
    </row>
    <row r="9" spans="1:18" x14ac:dyDescent="0.25">
      <c r="A9" s="9" t="s">
        <v>56</v>
      </c>
      <c r="B9" s="5" t="s">
        <v>9</v>
      </c>
      <c r="C9" s="6">
        <v>2.2300237656818456</v>
      </c>
      <c r="D9" s="11">
        <f t="shared" si="0"/>
        <v>2.23</v>
      </c>
      <c r="F9" t="s">
        <v>26</v>
      </c>
      <c r="G9" t="str">
        <f t="shared" si="2"/>
        <v/>
      </c>
      <c r="H9" t="str">
        <f t="shared" si="1"/>
        <v/>
      </c>
      <c r="I9" t="str">
        <f t="shared" si="1"/>
        <v/>
      </c>
      <c r="J9" t="str">
        <f t="shared" si="1"/>
        <v/>
      </c>
      <c r="K9" t="str">
        <f t="shared" si="1"/>
        <v/>
      </c>
      <c r="L9">
        <f t="shared" si="1"/>
        <v>2.34</v>
      </c>
      <c r="M9" t="str">
        <f t="shared" si="1"/>
        <v/>
      </c>
      <c r="N9" t="str">
        <f t="shared" si="1"/>
        <v/>
      </c>
      <c r="O9" t="str">
        <f t="shared" si="1"/>
        <v/>
      </c>
      <c r="P9" t="str">
        <f t="shared" si="1"/>
        <v/>
      </c>
      <c r="Q9" t="str">
        <f t="shared" si="1"/>
        <v/>
      </c>
      <c r="R9">
        <f t="shared" si="1"/>
        <v>2.2400000000000002</v>
      </c>
    </row>
    <row r="10" spans="1:18" x14ac:dyDescent="0.25">
      <c r="A10" s="9" t="s">
        <v>51</v>
      </c>
      <c r="B10" s="5" t="s">
        <v>10</v>
      </c>
      <c r="C10" s="6">
        <v>2.7939371563706756</v>
      </c>
      <c r="D10" s="11">
        <f t="shared" si="0"/>
        <v>2.79</v>
      </c>
      <c r="F10" t="s">
        <v>27</v>
      </c>
      <c r="G10" t="str">
        <f t="shared" si="2"/>
        <v/>
      </c>
      <c r="H10" t="str">
        <f t="shared" si="1"/>
        <v/>
      </c>
      <c r="I10">
        <f t="shared" si="1"/>
        <v>3.44</v>
      </c>
      <c r="J10" t="str">
        <f t="shared" si="1"/>
        <v/>
      </c>
      <c r="K10" t="str">
        <f t="shared" si="1"/>
        <v/>
      </c>
      <c r="L10" t="str">
        <f t="shared" si="1"/>
        <v/>
      </c>
      <c r="M10" t="str">
        <f t="shared" si="1"/>
        <v/>
      </c>
      <c r="N10" t="str">
        <f t="shared" si="1"/>
        <v/>
      </c>
      <c r="O10" t="str">
        <f t="shared" si="1"/>
        <v/>
      </c>
      <c r="P10" t="str">
        <f t="shared" si="1"/>
        <v/>
      </c>
      <c r="Q10" t="str">
        <f t="shared" si="1"/>
        <v/>
      </c>
      <c r="R10" t="str">
        <f t="shared" si="1"/>
        <v/>
      </c>
    </row>
    <row r="11" spans="1:18" x14ac:dyDescent="0.25">
      <c r="A11" s="9" t="s">
        <v>55</v>
      </c>
      <c r="B11" s="5" t="s">
        <v>11</v>
      </c>
      <c r="C11" s="6">
        <v>3.210144055214478</v>
      </c>
      <c r="D11" s="11">
        <f t="shared" si="0"/>
        <v>3.21</v>
      </c>
      <c r="F11" t="s">
        <v>28</v>
      </c>
      <c r="G11" t="str">
        <f t="shared" si="2"/>
        <v/>
      </c>
      <c r="H11" t="str">
        <f t="shared" si="1"/>
        <v/>
      </c>
      <c r="I11">
        <f t="shared" si="1"/>
        <v>3.3</v>
      </c>
      <c r="J11" t="str">
        <f t="shared" si="1"/>
        <v/>
      </c>
      <c r="K11">
        <f t="shared" si="1"/>
        <v>2.42</v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>
        <f t="shared" si="1"/>
        <v>3.17</v>
      </c>
      <c r="R11" t="str">
        <f t="shared" si="1"/>
        <v/>
      </c>
    </row>
    <row r="12" spans="1:18" x14ac:dyDescent="0.25">
      <c r="A12" s="9" t="s">
        <v>42</v>
      </c>
      <c r="B12" s="5" t="s">
        <v>12</v>
      </c>
      <c r="C12" s="6">
        <v>2.2573691008092669</v>
      </c>
      <c r="D12" s="11">
        <f t="shared" si="0"/>
        <v>2.2599999999999998</v>
      </c>
    </row>
    <row r="13" spans="1:18" x14ac:dyDescent="0.25">
      <c r="A13" s="9" t="s">
        <v>43</v>
      </c>
      <c r="B13" s="5" t="s">
        <v>13</v>
      </c>
      <c r="C13" s="6">
        <v>2.3354508087332513</v>
      </c>
      <c r="D13" s="11">
        <f t="shared" si="0"/>
        <v>2.34</v>
      </c>
    </row>
    <row r="14" spans="1:18" x14ac:dyDescent="0.25">
      <c r="A14" s="9" t="s">
        <v>44</v>
      </c>
      <c r="B14" s="5" t="s">
        <v>14</v>
      </c>
      <c r="C14" s="6">
        <v>3.1716185449067207</v>
      </c>
      <c r="D14" s="11">
        <f t="shared" si="0"/>
        <v>3.17</v>
      </c>
    </row>
    <row r="15" spans="1:18" x14ac:dyDescent="0.25">
      <c r="A15" s="9" t="s">
        <v>45</v>
      </c>
      <c r="B15" s="5" t="s">
        <v>15</v>
      </c>
      <c r="C15" s="6">
        <v>2.2382273239594239</v>
      </c>
      <c r="D15" s="11">
        <f t="shared" si="0"/>
        <v>2.2400000000000002</v>
      </c>
    </row>
    <row r="16" spans="1:18" x14ac:dyDescent="0.25">
      <c r="A16" s="9" t="s">
        <v>46</v>
      </c>
      <c r="B16" s="5" t="s">
        <v>16</v>
      </c>
      <c r="C16" s="8">
        <v>2.6632576968147434</v>
      </c>
      <c r="D16" s="11">
        <f t="shared" si="0"/>
        <v>2.66</v>
      </c>
    </row>
    <row r="17" spans="1:4" x14ac:dyDescent="0.25">
      <c r="A17" s="9" t="s">
        <v>47</v>
      </c>
      <c r="B17" s="5" t="s">
        <v>17</v>
      </c>
      <c r="C17" s="8">
        <v>2.3085824438076603</v>
      </c>
      <c r="D17" s="11">
        <f t="shared" si="0"/>
        <v>2.31</v>
      </c>
    </row>
    <row r="18" spans="1:4" x14ac:dyDescent="0.25">
      <c r="A18" s="9" t="s">
        <v>48</v>
      </c>
      <c r="B18" s="5" t="s">
        <v>18</v>
      </c>
      <c r="C18" s="8">
        <v>2.5713220452295547</v>
      </c>
      <c r="D18" s="11">
        <f t="shared" si="0"/>
        <v>2.57</v>
      </c>
    </row>
    <row r="19" spans="1:4" x14ac:dyDescent="0.25">
      <c r="A19" s="9" t="s">
        <v>49</v>
      </c>
      <c r="B19" s="5" t="s">
        <v>19</v>
      </c>
      <c r="C19" s="8">
        <v>2.1477836215390478</v>
      </c>
      <c r="D19" s="11">
        <f t="shared" si="0"/>
        <v>2.15</v>
      </c>
    </row>
    <row r="20" spans="1:4" x14ac:dyDescent="0.25">
      <c r="A20" s="9" t="s">
        <v>50</v>
      </c>
      <c r="B20" s="5" t="s">
        <v>20</v>
      </c>
      <c r="C20" s="8">
        <v>2.1934875355070793</v>
      </c>
      <c r="D20" s="11">
        <f t="shared" si="0"/>
        <v>2.19</v>
      </c>
    </row>
    <row r="21" spans="1:4" x14ac:dyDescent="0.25">
      <c r="A21" s="9"/>
      <c r="B21" s="5"/>
      <c r="C21" s="6"/>
      <c r="D21" s="11">
        <f t="shared" si="0"/>
        <v>0</v>
      </c>
    </row>
    <row r="22" spans="1:4" x14ac:dyDescent="0.25">
      <c r="A22" s="9"/>
      <c r="B22" s="5"/>
      <c r="C22" s="6"/>
      <c r="D22" s="11">
        <f t="shared" si="0"/>
        <v>0</v>
      </c>
    </row>
    <row r="23" spans="1:4" x14ac:dyDescent="0.25">
      <c r="A23" s="9"/>
      <c r="B23" s="5"/>
      <c r="C23" s="6"/>
      <c r="D23" s="11">
        <f t="shared" si="0"/>
        <v>0</v>
      </c>
    </row>
    <row r="24" spans="1:4" x14ac:dyDescent="0.25">
      <c r="A24" s="9"/>
      <c r="B24" s="5"/>
      <c r="C24" s="6"/>
      <c r="D24" s="11">
        <f t="shared" si="0"/>
        <v>0</v>
      </c>
    </row>
    <row r="25" spans="1:4" x14ac:dyDescent="0.25">
      <c r="A25" s="9"/>
      <c r="B25" s="5"/>
      <c r="C25" s="6"/>
      <c r="D25" s="11">
        <f t="shared" si="0"/>
        <v>0</v>
      </c>
    </row>
    <row r="26" spans="1:4" x14ac:dyDescent="0.25">
      <c r="A26" s="9"/>
      <c r="B26" s="5"/>
      <c r="C26" s="6"/>
      <c r="D26" s="11">
        <f t="shared" si="0"/>
        <v>0</v>
      </c>
    </row>
    <row r="27" spans="1:4" x14ac:dyDescent="0.25">
      <c r="A27" s="9"/>
      <c r="B27" s="5"/>
      <c r="C27" s="6"/>
      <c r="D27" s="11">
        <f t="shared" si="0"/>
        <v>0</v>
      </c>
    </row>
    <row r="28" spans="1:4" x14ac:dyDescent="0.25">
      <c r="A28" s="9"/>
      <c r="B28" s="5"/>
      <c r="C28" s="6"/>
      <c r="D28" s="11">
        <f t="shared" si="0"/>
        <v>0</v>
      </c>
    </row>
    <row r="29" spans="1:4" x14ac:dyDescent="0.25">
      <c r="A29" s="9"/>
      <c r="B29" s="5"/>
      <c r="C29" s="6"/>
      <c r="D29" s="11">
        <f t="shared" si="0"/>
        <v>0</v>
      </c>
    </row>
    <row r="30" spans="1:4" x14ac:dyDescent="0.25">
      <c r="A30" s="9"/>
      <c r="B30" s="5"/>
      <c r="C30" s="6"/>
      <c r="D30" s="11">
        <f t="shared" si="0"/>
        <v>0</v>
      </c>
    </row>
    <row r="31" spans="1:4" x14ac:dyDescent="0.25">
      <c r="A31" s="9"/>
      <c r="B31" s="5"/>
      <c r="C31" s="6"/>
      <c r="D31" s="11">
        <f t="shared" si="0"/>
        <v>0</v>
      </c>
    </row>
    <row r="32" spans="1:4" x14ac:dyDescent="0.25">
      <c r="A32" s="9"/>
      <c r="B32" s="5"/>
      <c r="C32" s="6"/>
      <c r="D32" s="11">
        <f t="shared" si="0"/>
        <v>0</v>
      </c>
    </row>
    <row r="33" spans="1:4" x14ac:dyDescent="0.25">
      <c r="A33" s="9"/>
      <c r="B33" s="5"/>
      <c r="C33" s="6"/>
      <c r="D33" s="11">
        <f t="shared" si="0"/>
        <v>0</v>
      </c>
    </row>
    <row r="34" spans="1:4" x14ac:dyDescent="0.25">
      <c r="A34" s="9"/>
      <c r="B34" s="5"/>
      <c r="C34" s="8"/>
      <c r="D34" s="11">
        <f t="shared" si="0"/>
        <v>0</v>
      </c>
    </row>
    <row r="35" spans="1:4" x14ac:dyDescent="0.25">
      <c r="A35" s="9"/>
      <c r="B35" s="5"/>
      <c r="C35" s="8"/>
      <c r="D35" s="11">
        <f t="shared" si="0"/>
        <v>0</v>
      </c>
    </row>
    <row r="36" spans="1:4" x14ac:dyDescent="0.25">
      <c r="A36" s="9"/>
      <c r="B36" s="5"/>
      <c r="C36" s="8"/>
      <c r="D36" s="11">
        <f t="shared" si="0"/>
        <v>0</v>
      </c>
    </row>
    <row r="37" spans="1:4" x14ac:dyDescent="0.25">
      <c r="A37" s="9"/>
      <c r="B37" s="5"/>
      <c r="C37" s="8"/>
      <c r="D37" s="11">
        <f t="shared" si="0"/>
        <v>0</v>
      </c>
    </row>
    <row r="38" spans="1:4" x14ac:dyDescent="0.25">
      <c r="A38" s="9"/>
      <c r="B38" s="5"/>
      <c r="C38" s="8"/>
      <c r="D38" s="11">
        <f t="shared" si="0"/>
        <v>0</v>
      </c>
    </row>
    <row r="39" spans="1:4" x14ac:dyDescent="0.25">
      <c r="A39" s="9"/>
      <c r="B39" s="5"/>
      <c r="C39" s="6"/>
      <c r="D39" s="11">
        <f t="shared" si="0"/>
        <v>0</v>
      </c>
    </row>
    <row r="40" spans="1:4" x14ac:dyDescent="0.25">
      <c r="A40" s="9"/>
      <c r="B40" s="5"/>
      <c r="C40" s="6"/>
      <c r="D40" s="11">
        <f t="shared" si="0"/>
        <v>0</v>
      </c>
    </row>
    <row r="41" spans="1:4" x14ac:dyDescent="0.25">
      <c r="A41" s="9"/>
      <c r="B41" s="5"/>
      <c r="C41" s="6"/>
      <c r="D41" s="11">
        <f t="shared" si="0"/>
        <v>0</v>
      </c>
    </row>
    <row r="42" spans="1:4" x14ac:dyDescent="0.25">
      <c r="A42" s="9"/>
      <c r="B42" s="5"/>
      <c r="C42" s="6"/>
      <c r="D42" s="11">
        <f t="shared" si="0"/>
        <v>0</v>
      </c>
    </row>
    <row r="43" spans="1:4" x14ac:dyDescent="0.25">
      <c r="A43" s="9"/>
      <c r="B43" s="5"/>
      <c r="C43" s="6"/>
      <c r="D43" s="11">
        <f t="shared" si="0"/>
        <v>0</v>
      </c>
    </row>
    <row r="44" spans="1:4" x14ac:dyDescent="0.25">
      <c r="A44" s="9"/>
      <c r="B44" s="5"/>
      <c r="C44" s="6"/>
      <c r="D44" s="11">
        <f t="shared" si="0"/>
        <v>0</v>
      </c>
    </row>
    <row r="45" spans="1:4" x14ac:dyDescent="0.25">
      <c r="A45" s="9"/>
      <c r="B45" s="5"/>
      <c r="C45" s="6"/>
      <c r="D45" s="11">
        <f t="shared" si="0"/>
        <v>0</v>
      </c>
    </row>
    <row r="46" spans="1:4" x14ac:dyDescent="0.25">
      <c r="A46" s="9"/>
      <c r="B46" s="5"/>
      <c r="C46" s="6"/>
      <c r="D46" s="11">
        <f t="shared" si="0"/>
        <v>0</v>
      </c>
    </row>
    <row r="47" spans="1:4" x14ac:dyDescent="0.25">
      <c r="A47" s="9"/>
      <c r="B47" s="5"/>
      <c r="C47" s="6"/>
      <c r="D47" s="11">
        <f t="shared" si="0"/>
        <v>0</v>
      </c>
    </row>
    <row r="48" spans="1:4" x14ac:dyDescent="0.25">
      <c r="A48" s="9"/>
      <c r="B48" s="5"/>
      <c r="C48" s="6"/>
      <c r="D48" s="11">
        <f t="shared" si="0"/>
        <v>0</v>
      </c>
    </row>
    <row r="49" spans="1:4" x14ac:dyDescent="0.25">
      <c r="A49" s="9"/>
      <c r="B49" s="5"/>
      <c r="C49" s="6"/>
      <c r="D49" s="11">
        <f t="shared" si="0"/>
        <v>0</v>
      </c>
    </row>
    <row r="50" spans="1:4" x14ac:dyDescent="0.25">
      <c r="A50" s="9"/>
      <c r="B50" s="5"/>
      <c r="C50" s="6"/>
      <c r="D50" s="11">
        <f t="shared" si="0"/>
        <v>0</v>
      </c>
    </row>
    <row r="51" spans="1:4" x14ac:dyDescent="0.25">
      <c r="A51" s="9"/>
      <c r="B51" s="5"/>
      <c r="C51" s="6"/>
      <c r="D51" s="11">
        <f t="shared" si="0"/>
        <v>0</v>
      </c>
    </row>
    <row r="52" spans="1:4" x14ac:dyDescent="0.25">
      <c r="A52" s="9"/>
      <c r="B52" s="5"/>
      <c r="C52" s="8"/>
      <c r="D52" s="11">
        <f t="shared" si="0"/>
        <v>0</v>
      </c>
    </row>
    <row r="53" spans="1:4" x14ac:dyDescent="0.25">
      <c r="A53" s="9"/>
      <c r="B53" s="5"/>
      <c r="C53" s="8"/>
      <c r="D53" s="11">
        <f t="shared" si="0"/>
        <v>0</v>
      </c>
    </row>
    <row r="54" spans="1:4" x14ac:dyDescent="0.25">
      <c r="A54" s="9"/>
      <c r="B54" s="5"/>
      <c r="C54" s="8"/>
      <c r="D54" s="11">
        <f t="shared" si="0"/>
        <v>0</v>
      </c>
    </row>
    <row r="55" spans="1:4" x14ac:dyDescent="0.25">
      <c r="A55" s="9"/>
      <c r="B55" s="5"/>
      <c r="C55" s="8"/>
      <c r="D55" s="11">
        <f t="shared" si="0"/>
        <v>0</v>
      </c>
    </row>
    <row r="56" spans="1:4" x14ac:dyDescent="0.25">
      <c r="A56" s="9"/>
      <c r="B56" s="5"/>
      <c r="C56" s="8"/>
      <c r="D56" s="11">
        <f t="shared" si="0"/>
        <v>0</v>
      </c>
    </row>
    <row r="57" spans="1:4" x14ac:dyDescent="0.25">
      <c r="A57" s="9"/>
      <c r="B57" s="5"/>
      <c r="C57" s="6"/>
      <c r="D57" s="11">
        <f t="shared" si="0"/>
        <v>0</v>
      </c>
    </row>
    <row r="58" spans="1:4" x14ac:dyDescent="0.25">
      <c r="A58" s="9"/>
      <c r="B58" s="5"/>
      <c r="C58" s="6"/>
      <c r="D58" s="11">
        <f t="shared" si="0"/>
        <v>0</v>
      </c>
    </row>
    <row r="59" spans="1:4" x14ac:dyDescent="0.25">
      <c r="A59" s="9"/>
      <c r="B59" s="5"/>
      <c r="C59" s="6"/>
      <c r="D59" s="11">
        <f t="shared" si="0"/>
        <v>0</v>
      </c>
    </row>
    <row r="60" spans="1:4" x14ac:dyDescent="0.25">
      <c r="A60" s="9"/>
      <c r="B60" s="5"/>
      <c r="C60" s="6"/>
      <c r="D60" s="11">
        <f t="shared" si="0"/>
        <v>0</v>
      </c>
    </row>
    <row r="61" spans="1:4" x14ac:dyDescent="0.25">
      <c r="A61" s="9"/>
      <c r="B61" s="5"/>
      <c r="C61" s="6"/>
      <c r="D61" s="11">
        <f t="shared" si="0"/>
        <v>0</v>
      </c>
    </row>
    <row r="62" spans="1:4" x14ac:dyDescent="0.25">
      <c r="A62" s="9"/>
      <c r="B62" s="5"/>
      <c r="C62" s="6"/>
      <c r="D62" s="11">
        <f t="shared" si="0"/>
        <v>0</v>
      </c>
    </row>
    <row r="63" spans="1:4" x14ac:dyDescent="0.25">
      <c r="A63" s="9"/>
      <c r="B63" s="5"/>
      <c r="C63" s="6"/>
      <c r="D63" s="11">
        <f t="shared" si="0"/>
        <v>0</v>
      </c>
    </row>
    <row r="64" spans="1:4" x14ac:dyDescent="0.25">
      <c r="A64" s="9"/>
      <c r="B64" s="5"/>
      <c r="C64" s="6"/>
      <c r="D64" s="11">
        <f t="shared" si="0"/>
        <v>0</v>
      </c>
    </row>
    <row r="65" spans="1:4" x14ac:dyDescent="0.25">
      <c r="A65" s="9"/>
      <c r="B65" s="5"/>
      <c r="C65" s="6"/>
      <c r="D65" s="11">
        <f t="shared" si="0"/>
        <v>0</v>
      </c>
    </row>
    <row r="66" spans="1:4" x14ac:dyDescent="0.25">
      <c r="A66" s="9"/>
      <c r="B66" s="5"/>
      <c r="C66" s="6"/>
      <c r="D66" s="11">
        <f t="shared" si="0"/>
        <v>0</v>
      </c>
    </row>
    <row r="67" spans="1:4" x14ac:dyDescent="0.25">
      <c r="A67" s="9"/>
      <c r="B67" s="5"/>
      <c r="C67" s="6"/>
      <c r="D67" s="11">
        <f t="shared" si="0"/>
        <v>0</v>
      </c>
    </row>
    <row r="68" spans="1:4" x14ac:dyDescent="0.25">
      <c r="A68" s="9"/>
      <c r="B68" s="5"/>
      <c r="C68" s="6"/>
      <c r="D68" s="11">
        <f t="shared" ref="D68:D100" si="3">ROUND(C68,2)</f>
        <v>0</v>
      </c>
    </row>
    <row r="69" spans="1:4" x14ac:dyDescent="0.25">
      <c r="A69" s="9"/>
      <c r="B69" s="5"/>
      <c r="C69" s="6"/>
      <c r="D69" s="11">
        <f t="shared" si="3"/>
        <v>0</v>
      </c>
    </row>
    <row r="70" spans="1:4" x14ac:dyDescent="0.25">
      <c r="A70" s="9"/>
      <c r="B70" s="5"/>
      <c r="C70" s="8"/>
      <c r="D70" s="11">
        <f t="shared" si="3"/>
        <v>0</v>
      </c>
    </row>
    <row r="71" spans="1:4" x14ac:dyDescent="0.25">
      <c r="A71" s="9"/>
      <c r="B71" s="5"/>
      <c r="C71" s="8"/>
      <c r="D71" s="11">
        <f t="shared" si="3"/>
        <v>0</v>
      </c>
    </row>
    <row r="72" spans="1:4" x14ac:dyDescent="0.25">
      <c r="A72" s="9"/>
      <c r="B72" s="5"/>
      <c r="C72" s="8"/>
      <c r="D72" s="11">
        <f t="shared" si="3"/>
        <v>0</v>
      </c>
    </row>
    <row r="73" spans="1:4" x14ac:dyDescent="0.25">
      <c r="A73" s="9"/>
      <c r="B73" s="5"/>
      <c r="C73" s="8"/>
      <c r="D73" s="11">
        <f t="shared" si="3"/>
        <v>0</v>
      </c>
    </row>
    <row r="74" spans="1:4" x14ac:dyDescent="0.25">
      <c r="A74" s="9"/>
      <c r="B74" s="5"/>
      <c r="C74" s="8"/>
      <c r="D74" s="11">
        <f t="shared" si="3"/>
        <v>0</v>
      </c>
    </row>
    <row r="75" spans="1:4" x14ac:dyDescent="0.25">
      <c r="A75" s="9"/>
      <c r="B75" s="5"/>
      <c r="C75" s="6"/>
      <c r="D75" s="11">
        <f t="shared" si="3"/>
        <v>0</v>
      </c>
    </row>
    <row r="76" spans="1:4" x14ac:dyDescent="0.25">
      <c r="A76" s="9"/>
      <c r="B76" s="5"/>
      <c r="C76" s="6"/>
      <c r="D76" s="11">
        <f t="shared" si="3"/>
        <v>0</v>
      </c>
    </row>
    <row r="77" spans="1:4" x14ac:dyDescent="0.25">
      <c r="A77" s="9"/>
      <c r="B77" s="5"/>
      <c r="C77" s="6"/>
      <c r="D77" s="11">
        <f t="shared" si="3"/>
        <v>0</v>
      </c>
    </row>
    <row r="78" spans="1:4" x14ac:dyDescent="0.25">
      <c r="A78" s="9"/>
      <c r="B78" s="5"/>
      <c r="C78" s="6"/>
      <c r="D78" s="11">
        <f t="shared" si="3"/>
        <v>0</v>
      </c>
    </row>
    <row r="79" spans="1:4" x14ac:dyDescent="0.25">
      <c r="A79" s="9"/>
      <c r="B79" s="5"/>
      <c r="C79" s="6"/>
      <c r="D79" s="11">
        <f t="shared" si="3"/>
        <v>0</v>
      </c>
    </row>
    <row r="80" spans="1:4" x14ac:dyDescent="0.25">
      <c r="A80" s="9"/>
      <c r="B80" s="5"/>
      <c r="C80" s="6"/>
      <c r="D80" s="11">
        <f t="shared" si="3"/>
        <v>0</v>
      </c>
    </row>
    <row r="81" spans="1:4" x14ac:dyDescent="0.25">
      <c r="A81" s="9"/>
      <c r="B81" s="5"/>
      <c r="C81" s="6"/>
      <c r="D81" s="11">
        <f t="shared" si="3"/>
        <v>0</v>
      </c>
    </row>
    <row r="82" spans="1:4" x14ac:dyDescent="0.25">
      <c r="A82" s="9"/>
      <c r="B82" s="5"/>
      <c r="C82" s="6"/>
      <c r="D82" s="11">
        <f t="shared" si="3"/>
        <v>0</v>
      </c>
    </row>
    <row r="83" spans="1:4" x14ac:dyDescent="0.25">
      <c r="A83" s="9"/>
      <c r="B83" s="5"/>
      <c r="C83" s="6"/>
      <c r="D83" s="11">
        <f t="shared" si="3"/>
        <v>0</v>
      </c>
    </row>
    <row r="84" spans="1:4" x14ac:dyDescent="0.25">
      <c r="A84" s="9"/>
      <c r="B84" s="5"/>
      <c r="C84" s="6"/>
      <c r="D84" s="11">
        <f t="shared" si="3"/>
        <v>0</v>
      </c>
    </row>
    <row r="85" spans="1:4" x14ac:dyDescent="0.25">
      <c r="A85" s="9"/>
      <c r="B85" s="5"/>
      <c r="C85" s="6"/>
      <c r="D85" s="11">
        <f t="shared" si="3"/>
        <v>0</v>
      </c>
    </row>
    <row r="86" spans="1:4" x14ac:dyDescent="0.25">
      <c r="A86" s="9"/>
      <c r="B86" s="5"/>
      <c r="C86" s="6"/>
      <c r="D86" s="11">
        <f t="shared" si="3"/>
        <v>0</v>
      </c>
    </row>
    <row r="87" spans="1:4" x14ac:dyDescent="0.25">
      <c r="A87" s="9"/>
      <c r="B87" s="5"/>
      <c r="C87" s="6"/>
      <c r="D87" s="11">
        <f t="shared" si="3"/>
        <v>0</v>
      </c>
    </row>
    <row r="88" spans="1:4" x14ac:dyDescent="0.25">
      <c r="A88" s="9"/>
      <c r="B88" s="5"/>
      <c r="C88" s="8"/>
      <c r="D88" s="11">
        <f t="shared" si="3"/>
        <v>0</v>
      </c>
    </row>
    <row r="89" spans="1:4" x14ac:dyDescent="0.25">
      <c r="A89" s="9"/>
      <c r="B89" s="5"/>
      <c r="C89" s="8"/>
      <c r="D89" s="11">
        <f t="shared" si="3"/>
        <v>0</v>
      </c>
    </row>
    <row r="90" spans="1:4" x14ac:dyDescent="0.25">
      <c r="A90" s="9"/>
      <c r="B90" s="5"/>
      <c r="C90" s="8"/>
      <c r="D90" s="11">
        <f t="shared" si="3"/>
        <v>0</v>
      </c>
    </row>
    <row r="91" spans="1:4" x14ac:dyDescent="0.25">
      <c r="A91" s="9"/>
      <c r="B91" s="5"/>
      <c r="C91" s="8"/>
      <c r="D91" s="11">
        <f t="shared" si="3"/>
        <v>0</v>
      </c>
    </row>
    <row r="92" spans="1:4" x14ac:dyDescent="0.25">
      <c r="A92" s="9"/>
      <c r="B92" s="5"/>
      <c r="C92" s="8"/>
      <c r="D92" s="11">
        <f t="shared" si="3"/>
        <v>0</v>
      </c>
    </row>
    <row r="93" spans="1:4" x14ac:dyDescent="0.25">
      <c r="A93" s="9"/>
      <c r="B93" s="5"/>
      <c r="C93" s="8"/>
      <c r="D93" s="11">
        <f t="shared" si="3"/>
        <v>0</v>
      </c>
    </row>
    <row r="94" spans="1:4" x14ac:dyDescent="0.25">
      <c r="A94" s="9"/>
      <c r="B94" s="5"/>
      <c r="C94" s="8"/>
      <c r="D94" s="11">
        <f t="shared" si="3"/>
        <v>0</v>
      </c>
    </row>
    <row r="95" spans="1:4" x14ac:dyDescent="0.25">
      <c r="A95" s="9"/>
      <c r="B95" s="5"/>
      <c r="C95" s="8"/>
      <c r="D95" s="11">
        <f t="shared" si="3"/>
        <v>0</v>
      </c>
    </row>
    <row r="96" spans="1:4" x14ac:dyDescent="0.25">
      <c r="A96" s="9"/>
      <c r="B96" s="5"/>
      <c r="C96" s="8"/>
      <c r="D96" s="11">
        <f t="shared" si="3"/>
        <v>0</v>
      </c>
    </row>
    <row r="97" spans="1:4" x14ac:dyDescent="0.25">
      <c r="A97" s="9"/>
      <c r="B97" s="5"/>
      <c r="C97" s="8"/>
      <c r="D97" s="11">
        <f t="shared" si="3"/>
        <v>0</v>
      </c>
    </row>
    <row r="98" spans="1:4" x14ac:dyDescent="0.25">
      <c r="A98" s="9"/>
      <c r="B98" s="5"/>
      <c r="C98" s="8"/>
      <c r="D98" s="11">
        <f t="shared" si="3"/>
        <v>0</v>
      </c>
    </row>
    <row r="99" spans="1:4" x14ac:dyDescent="0.25">
      <c r="A99" s="9"/>
      <c r="B99" s="5"/>
      <c r="C99" s="8"/>
      <c r="D99" s="11">
        <f t="shared" si="3"/>
        <v>0</v>
      </c>
    </row>
    <row r="100" spans="1:4" x14ac:dyDescent="0.25">
      <c r="A100" s="9"/>
      <c r="B100" s="5"/>
      <c r="C100" s="8"/>
      <c r="D100" s="11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78A2-0406-456E-A01A-9E3B8ECCCB52}">
  <dimension ref="A1:N600"/>
  <sheetViews>
    <sheetView workbookViewId="0">
      <selection activeCell="A2" sqref="A2"/>
    </sheetView>
  </sheetViews>
  <sheetFormatPr defaultRowHeight="15" x14ac:dyDescent="0.25"/>
  <cols>
    <col min="2" max="2" width="13.7109375" bestFit="1" customWidth="1"/>
    <col min="3" max="4" width="12.5703125" bestFit="1" customWidth="1"/>
    <col min="6" max="7" width="13.7109375" bestFit="1" customWidth="1"/>
    <col min="9" max="9" width="13.7109375" bestFit="1" customWidth="1"/>
  </cols>
  <sheetData>
    <row r="1" spans="1:14" x14ac:dyDescent="0.25">
      <c r="A1">
        <v>5</v>
      </c>
      <c r="B1">
        <f>MIN(COUNTA(Samples!A3:A100),50)</f>
        <v>18</v>
      </c>
    </row>
    <row r="2" spans="1:14" x14ac:dyDescent="0.25">
      <c r="A2" t="str">
        <f>IF(B2="","","Pipetting step")</f>
        <v>Pipetting step</v>
      </c>
      <c r="B2" t="str">
        <f>IF(ISBLANK(Samples!A3),"",Samples!A3)</f>
        <v>rim</v>
      </c>
      <c r="C2">
        <f>IF(B2="","",VLOOKUP(B2,Samples!$A$3:$D$100,4,FALSE))</f>
        <v>3.32</v>
      </c>
      <c r="D2">
        <f>IF(B2="","",8)</f>
        <v>8</v>
      </c>
      <c r="E2">
        <f>IF(B2="","",12)</f>
        <v>12</v>
      </c>
      <c r="F2" t="str">
        <f>IF(B2="","","Standard")</f>
        <v>Standard</v>
      </c>
      <c r="G2" t="str">
        <f>IF(B2="","","Color")</f>
        <v>Color</v>
      </c>
      <c r="I2">
        <f>IF(B2="","",6)</f>
        <v>6</v>
      </c>
      <c r="J2">
        <f>IF(B2="","",6)</f>
        <v>6</v>
      </c>
      <c r="K2" t="str">
        <f>IF(B2="","","Normal")</f>
        <v>Normal</v>
      </c>
      <c r="L2" t="str">
        <f>IF(B2="","","Single-channel")</f>
        <v>Single-channel</v>
      </c>
      <c r="M2" t="str">
        <f>IF(B2="","","No")</f>
        <v>No</v>
      </c>
      <c r="N2" t="str">
        <f>IF(B2="","","No")</f>
        <v>No</v>
      </c>
    </row>
    <row r="3" spans="1:14" x14ac:dyDescent="0.25">
      <c r="M3" t="str">
        <f>IF(B2="","","Per well")</f>
        <v>Per well</v>
      </c>
      <c r="N3" t="str">
        <f>IF(B2="","","On source")</f>
        <v>On source</v>
      </c>
    </row>
    <row r="4" spans="1:14" x14ac:dyDescent="0.25">
      <c r="B4">
        <f>IF(B2="","",1)</f>
        <v>1</v>
      </c>
      <c r="C4">
        <f>IF(B2="","",2)</f>
        <v>2</v>
      </c>
      <c r="D4">
        <f>IF(B2="","",3)</f>
        <v>3</v>
      </c>
      <c r="E4">
        <f>IF(B2="","",4)</f>
        <v>4</v>
      </c>
      <c r="F4">
        <f>IF(B2="","",5)</f>
        <v>5</v>
      </c>
      <c r="G4">
        <f>IF(B2="","",6)</f>
        <v>6</v>
      </c>
      <c r="H4">
        <f>IF(B2="","",7)</f>
        <v>7</v>
      </c>
      <c r="I4">
        <f>IF(B2="","",8)</f>
        <v>8</v>
      </c>
      <c r="J4">
        <f>IF(B2="","",9)</f>
        <v>9</v>
      </c>
      <c r="K4">
        <f>IF(B2="","",10)</f>
        <v>10</v>
      </c>
      <c r="L4">
        <f>IF(B2="","",11)</f>
        <v>11</v>
      </c>
      <c r="M4">
        <f>IF(B2="","",12)</f>
        <v>12</v>
      </c>
    </row>
    <row r="5" spans="1:14" x14ac:dyDescent="0.25">
      <c r="A5" t="str">
        <f>IF(B2="","","A")</f>
        <v>A</v>
      </c>
      <c r="B5" s="10" t="str">
        <f>IF($B$2="","",IF(VLOOKUP($B$2,Samples!$A$3:$D$100,2,FALSE)='Intermediate Lookups'!$A2&amp;'Intermediate Lookups'!B$1,$B$2, ""))</f>
        <v/>
      </c>
      <c r="C5" s="10" t="str">
        <f>IF($B$2="","",IF(VLOOKUP($B$2,Samples!$A$3:$D$100,2,FALSE)='Intermediate Lookups'!$A2&amp;'Intermediate Lookups'!C$1,$B$2, ""))</f>
        <v/>
      </c>
      <c r="D5" s="10" t="str">
        <f>IF($B$2="","",IF(VLOOKUP($B$2,Samples!$A$3:$D$100,2,FALSE)='Intermediate Lookups'!$A2&amp;'Intermediate Lookups'!D$1,$B$2, ""))</f>
        <v/>
      </c>
      <c r="E5" s="10" t="str">
        <f>IF($B$2="","",IF(VLOOKUP($B$2,Samples!$A$3:$D$100,2,FALSE)='Intermediate Lookups'!$A2&amp;'Intermediate Lookups'!E$1,$B$2, ""))</f>
        <v/>
      </c>
      <c r="F5" s="10" t="str">
        <f>IF($B$2="","",IF(VLOOKUP($B$2,Samples!$A$3:$D$100,2,FALSE)='Intermediate Lookups'!$A2&amp;'Intermediate Lookups'!F$1,$B$2, ""))</f>
        <v/>
      </c>
      <c r="G5" s="10" t="str">
        <f>IF($B$2="","",IF(VLOOKUP($B$2,Samples!$A$3:$D$100,2,FALSE)='Intermediate Lookups'!$A2&amp;'Intermediate Lookups'!G$1,$B$2, ""))</f>
        <v/>
      </c>
      <c r="H5" s="10" t="str">
        <f>IF($B$2="","",IF(VLOOKUP($B$2,Samples!$A$3:$D$100,2,FALSE)='Intermediate Lookups'!$A2&amp;'Intermediate Lookups'!H$1,$B$2, ""))</f>
        <v/>
      </c>
      <c r="I5" s="10" t="str">
        <f>IF($B$2="","",IF(VLOOKUP($B$2,Samples!$A$3:$D$100,2,FALSE)='Intermediate Lookups'!$A2&amp;'Intermediate Lookups'!I$1,$B$2, ""))</f>
        <v/>
      </c>
      <c r="J5" s="10" t="str">
        <f>IF($B$2="","",IF(VLOOKUP($B$2,Samples!$A$3:$D$100,2,FALSE)='Intermediate Lookups'!$A2&amp;'Intermediate Lookups'!J$1,$B$2, ""))</f>
        <v/>
      </c>
      <c r="K5" s="10" t="str">
        <f>IF($B$2="","",IF(VLOOKUP($B$2,Samples!$A$3:$D$100,2,FALSE)='Intermediate Lookups'!$A2&amp;'Intermediate Lookups'!K$1,$B$2, ""))</f>
        <v/>
      </c>
      <c r="L5" s="10" t="str">
        <f>IF($B$2="","",IF(VLOOKUP($B$2,Samples!$A$3:$D$100,2,FALSE)='Intermediate Lookups'!$A2&amp;'Intermediate Lookups'!L$1,$B$2, ""))</f>
        <v/>
      </c>
      <c r="M5" s="10" t="str">
        <f>IF($B$2="","",IF(VLOOKUP($B$2,Samples!$A$3:$D$100,2,FALSE)='Intermediate Lookups'!$A2&amp;'Intermediate Lookups'!M$1,$B$2, ""))</f>
        <v/>
      </c>
    </row>
    <row r="6" spans="1:14" x14ac:dyDescent="0.25">
      <c r="A6" t="str">
        <f>IF(B2="","","B")</f>
        <v>B</v>
      </c>
      <c r="B6" s="10" t="str">
        <f>IF($B$2="","",IF(VLOOKUP($B$2,Samples!$A$3:$D$100,2,FALSE)='Intermediate Lookups'!$A3&amp;'Intermediate Lookups'!B$1,$B$2, ""))</f>
        <v/>
      </c>
      <c r="C6" s="10" t="str">
        <f>IF($B$2="","",IF(VLOOKUP($B$2,Samples!$A$3:$D$100,2,FALSE)='Intermediate Lookups'!$A3&amp;'Intermediate Lookups'!C$1,$B$2, ""))</f>
        <v/>
      </c>
      <c r="D6" s="10" t="str">
        <f>IF($B$2="","",IF(VLOOKUP($B$2,Samples!$A$3:$D$100,2,FALSE)='Intermediate Lookups'!$A3&amp;'Intermediate Lookups'!D$1,$B$2, ""))</f>
        <v/>
      </c>
      <c r="E6" s="10" t="str">
        <f>IF($B$2="","",IF(VLOOKUP($B$2,Samples!$A$3:$D$100,2,FALSE)='Intermediate Lookups'!$A3&amp;'Intermediate Lookups'!E$1,$B$2, ""))</f>
        <v/>
      </c>
      <c r="F6" s="10" t="str">
        <f>IF($B$2="","",IF(VLOOKUP($B$2,Samples!$A$3:$D$100,2,FALSE)='Intermediate Lookups'!$A3&amp;'Intermediate Lookups'!F$1,$B$2, ""))</f>
        <v/>
      </c>
      <c r="G6" s="10" t="str">
        <f>IF($B$2="","",IF(VLOOKUP($B$2,Samples!$A$3:$D$100,2,FALSE)='Intermediate Lookups'!$A3&amp;'Intermediate Lookups'!G$1,$B$2, ""))</f>
        <v/>
      </c>
      <c r="H6" s="10" t="str">
        <f>IF($B$2="","",IF(VLOOKUP($B$2,Samples!$A$3:$D$100,2,FALSE)='Intermediate Lookups'!$A3&amp;'Intermediate Lookups'!H$1,$B$2, ""))</f>
        <v/>
      </c>
      <c r="I6" s="10" t="str">
        <f>IF($B$2="","",IF(VLOOKUP($B$2,Samples!$A$3:$D$100,2,FALSE)='Intermediate Lookups'!$A3&amp;'Intermediate Lookups'!I$1,$B$2, ""))</f>
        <v/>
      </c>
      <c r="J6" s="10" t="str">
        <f>IF($B$2="","",IF(VLOOKUP($B$2,Samples!$A$3:$D$100,2,FALSE)='Intermediate Lookups'!$A3&amp;'Intermediate Lookups'!J$1,$B$2, ""))</f>
        <v/>
      </c>
      <c r="K6" s="10" t="str">
        <f>IF($B$2="","",IF(VLOOKUP($B$2,Samples!$A$3:$D$100,2,FALSE)='Intermediate Lookups'!$A3&amp;'Intermediate Lookups'!K$1,$B$2, ""))</f>
        <v/>
      </c>
      <c r="L6" s="10" t="str">
        <f>IF($B$2="","",IF(VLOOKUP($B$2,Samples!$A$3:$D$100,2,FALSE)='Intermediate Lookups'!$A3&amp;'Intermediate Lookups'!L$1,$B$2, ""))</f>
        <v/>
      </c>
      <c r="M6" s="10" t="str">
        <f>IF($B$2="","",IF(VLOOKUP($B$2,Samples!$A$3:$D$100,2,FALSE)='Intermediate Lookups'!$A3&amp;'Intermediate Lookups'!M$1,$B$2, ""))</f>
        <v/>
      </c>
    </row>
    <row r="7" spans="1:14" x14ac:dyDescent="0.25">
      <c r="A7" t="str">
        <f>IF(B2="","","C")</f>
        <v>C</v>
      </c>
      <c r="B7" s="10" t="str">
        <f>IF($B$2="","",IF(VLOOKUP($B$2,Samples!$A$3:$D$100,2,FALSE)='Intermediate Lookups'!$A4&amp;'Intermediate Lookups'!B$1,$B$2, ""))</f>
        <v/>
      </c>
      <c r="C7" s="10" t="str">
        <f>IF($B$2="","",IF(VLOOKUP($B$2,Samples!$A$3:$D$100,2,FALSE)='Intermediate Lookups'!$A4&amp;'Intermediate Lookups'!C$1,$B$2, ""))</f>
        <v/>
      </c>
      <c r="D7" s="10" t="str">
        <f>IF($B$2="","",IF(VLOOKUP($B$2,Samples!$A$3:$D$100,2,FALSE)='Intermediate Lookups'!$A4&amp;'Intermediate Lookups'!D$1,$B$2, ""))</f>
        <v/>
      </c>
      <c r="E7" s="10" t="str">
        <f>IF($B$2="","",IF(VLOOKUP($B$2,Samples!$A$3:$D$100,2,FALSE)='Intermediate Lookups'!$A4&amp;'Intermediate Lookups'!E$1,$B$2, ""))</f>
        <v/>
      </c>
      <c r="F7" s="10" t="str">
        <f>IF($B$2="","",IF(VLOOKUP($B$2,Samples!$A$3:$D$100,2,FALSE)='Intermediate Lookups'!$A4&amp;'Intermediate Lookups'!F$1,$B$2, ""))</f>
        <v/>
      </c>
      <c r="G7" s="10" t="str">
        <f>IF($B$2="","",IF(VLOOKUP($B$2,Samples!$A$3:$D$100,2,FALSE)='Intermediate Lookups'!$A4&amp;'Intermediate Lookups'!G$1,$B$2, ""))</f>
        <v/>
      </c>
      <c r="H7" s="10" t="str">
        <f>IF($B$2="","",IF(VLOOKUP($B$2,Samples!$A$3:$D$100,2,FALSE)='Intermediate Lookups'!$A4&amp;'Intermediate Lookups'!H$1,$B$2, ""))</f>
        <v/>
      </c>
      <c r="I7" s="10" t="str">
        <f>IF($B$2="","",IF(VLOOKUP($B$2,Samples!$A$3:$D$100,2,FALSE)='Intermediate Lookups'!$A4&amp;'Intermediate Lookups'!I$1,$B$2, ""))</f>
        <v/>
      </c>
      <c r="J7" s="10" t="str">
        <f>IF($B$2="","",IF(VLOOKUP($B$2,Samples!$A$3:$D$100,2,FALSE)='Intermediate Lookups'!$A4&amp;'Intermediate Lookups'!J$1,$B$2, ""))</f>
        <v/>
      </c>
      <c r="K7" s="10" t="str">
        <f>IF($B$2="","",IF(VLOOKUP($B$2,Samples!$A$3:$D$100,2,FALSE)='Intermediate Lookups'!$A4&amp;'Intermediate Lookups'!K$1,$B$2, ""))</f>
        <v/>
      </c>
      <c r="L7" s="10" t="str">
        <f>IF($B$2="","",IF(VLOOKUP($B$2,Samples!$A$3:$D$100,2,FALSE)='Intermediate Lookups'!$A4&amp;'Intermediate Lookups'!L$1,$B$2, ""))</f>
        <v/>
      </c>
      <c r="M7" s="10" t="str">
        <f>IF($B$2="","",IF(VLOOKUP($B$2,Samples!$A$3:$D$100,2,FALSE)='Intermediate Lookups'!$A4&amp;'Intermediate Lookups'!M$1,$B$2, ""))</f>
        <v/>
      </c>
    </row>
    <row r="8" spans="1:14" x14ac:dyDescent="0.25">
      <c r="A8" t="str">
        <f>IF(B2="","","D")</f>
        <v>D</v>
      </c>
      <c r="B8" s="10" t="str">
        <f>IF($B$2="","",IF(VLOOKUP($B$2,Samples!$A$3:$D$100,2,FALSE)='Intermediate Lookups'!$A5&amp;'Intermediate Lookups'!B$1,$B$2, ""))</f>
        <v/>
      </c>
      <c r="C8" s="10" t="str">
        <f>IF($B$2="","",IF(VLOOKUP($B$2,Samples!$A$3:$D$100,2,FALSE)='Intermediate Lookups'!$A5&amp;'Intermediate Lookups'!C$1,$B$2, ""))</f>
        <v>rim</v>
      </c>
      <c r="D8" s="10" t="str">
        <f>IF($B$2="","",IF(VLOOKUP($B$2,Samples!$A$3:$D$100,2,FALSE)='Intermediate Lookups'!$A5&amp;'Intermediate Lookups'!D$1,$B$2, ""))</f>
        <v/>
      </c>
      <c r="E8" s="10" t="str">
        <f>IF($B$2="","",IF(VLOOKUP($B$2,Samples!$A$3:$D$100,2,FALSE)='Intermediate Lookups'!$A5&amp;'Intermediate Lookups'!E$1,$B$2, ""))</f>
        <v/>
      </c>
      <c r="F8" s="10" t="str">
        <f>IF($B$2="","",IF(VLOOKUP($B$2,Samples!$A$3:$D$100,2,FALSE)='Intermediate Lookups'!$A5&amp;'Intermediate Lookups'!F$1,$B$2, ""))</f>
        <v/>
      </c>
      <c r="G8" s="10" t="str">
        <f>IF($B$2="","",IF(VLOOKUP($B$2,Samples!$A$3:$D$100,2,FALSE)='Intermediate Lookups'!$A5&amp;'Intermediate Lookups'!G$1,$B$2, ""))</f>
        <v/>
      </c>
      <c r="H8" s="10" t="str">
        <f>IF($B$2="","",IF(VLOOKUP($B$2,Samples!$A$3:$D$100,2,FALSE)='Intermediate Lookups'!$A5&amp;'Intermediate Lookups'!H$1,$B$2, ""))</f>
        <v/>
      </c>
      <c r="I8" s="10" t="str">
        <f>IF($B$2="","",IF(VLOOKUP($B$2,Samples!$A$3:$D$100,2,FALSE)='Intermediate Lookups'!$A5&amp;'Intermediate Lookups'!I$1,$B$2, ""))</f>
        <v/>
      </c>
      <c r="J8" s="10" t="str">
        <f>IF($B$2="","",IF(VLOOKUP($B$2,Samples!$A$3:$D$100,2,FALSE)='Intermediate Lookups'!$A5&amp;'Intermediate Lookups'!J$1,$B$2, ""))</f>
        <v/>
      </c>
      <c r="K8" s="10" t="str">
        <f>IF($B$2="","",IF(VLOOKUP($B$2,Samples!$A$3:$D$100,2,FALSE)='Intermediate Lookups'!$A5&amp;'Intermediate Lookups'!K$1,$B$2, ""))</f>
        <v/>
      </c>
      <c r="L8" s="10" t="str">
        <f>IF($B$2="","",IF(VLOOKUP($B$2,Samples!$A$3:$D$100,2,FALSE)='Intermediate Lookups'!$A5&amp;'Intermediate Lookups'!L$1,$B$2, ""))</f>
        <v/>
      </c>
      <c r="M8" s="10" t="str">
        <f>IF($B$2="","",IF(VLOOKUP($B$2,Samples!$A$3:$D$100,2,FALSE)='Intermediate Lookups'!$A5&amp;'Intermediate Lookups'!M$1,$B$2, ""))</f>
        <v/>
      </c>
    </row>
    <row r="9" spans="1:14" x14ac:dyDescent="0.25">
      <c r="A9" t="str">
        <f>IF(B2="","","E")</f>
        <v>E</v>
      </c>
      <c r="B9" s="10" t="str">
        <f>IF($B$2="","",IF(VLOOKUP($B$2,Samples!$A$3:$D$100,2,FALSE)='Intermediate Lookups'!$A6&amp;'Intermediate Lookups'!B$1,$B$2, ""))</f>
        <v/>
      </c>
      <c r="C9" s="10" t="str">
        <f>IF($B$2="","",IF(VLOOKUP($B$2,Samples!$A$3:$D$100,2,FALSE)='Intermediate Lookups'!$A6&amp;'Intermediate Lookups'!C$1,$B$2, ""))</f>
        <v/>
      </c>
      <c r="D9" s="10" t="str">
        <f>IF($B$2="","",IF(VLOOKUP($B$2,Samples!$A$3:$D$100,2,FALSE)='Intermediate Lookups'!$A6&amp;'Intermediate Lookups'!D$1,$B$2, ""))</f>
        <v/>
      </c>
      <c r="E9" s="10" t="str">
        <f>IF($B$2="","",IF(VLOOKUP($B$2,Samples!$A$3:$D$100,2,FALSE)='Intermediate Lookups'!$A6&amp;'Intermediate Lookups'!E$1,$B$2, ""))</f>
        <v/>
      </c>
      <c r="F9" s="10" t="str">
        <f>IF($B$2="","",IF(VLOOKUP($B$2,Samples!$A$3:$D$100,2,FALSE)='Intermediate Lookups'!$A6&amp;'Intermediate Lookups'!F$1,$B$2, ""))</f>
        <v/>
      </c>
      <c r="G9" s="10" t="str">
        <f>IF($B$2="","",IF(VLOOKUP($B$2,Samples!$A$3:$D$100,2,FALSE)='Intermediate Lookups'!$A6&amp;'Intermediate Lookups'!G$1,$B$2, ""))</f>
        <v/>
      </c>
      <c r="H9" s="10" t="str">
        <f>IF($B$2="","",IF(VLOOKUP($B$2,Samples!$A$3:$D$100,2,FALSE)='Intermediate Lookups'!$A6&amp;'Intermediate Lookups'!H$1,$B$2, ""))</f>
        <v/>
      </c>
      <c r="I9" s="10" t="str">
        <f>IF($B$2="","",IF(VLOOKUP($B$2,Samples!$A$3:$D$100,2,FALSE)='Intermediate Lookups'!$A6&amp;'Intermediate Lookups'!I$1,$B$2, ""))</f>
        <v/>
      </c>
      <c r="J9" s="10" t="str">
        <f>IF($B$2="","",IF(VLOOKUP($B$2,Samples!$A$3:$D$100,2,FALSE)='Intermediate Lookups'!$A6&amp;'Intermediate Lookups'!J$1,$B$2, ""))</f>
        <v/>
      </c>
      <c r="K9" s="10" t="str">
        <f>IF($B$2="","",IF(VLOOKUP($B$2,Samples!$A$3:$D$100,2,FALSE)='Intermediate Lookups'!$A6&amp;'Intermediate Lookups'!K$1,$B$2, ""))</f>
        <v/>
      </c>
      <c r="L9" s="10" t="str">
        <f>IF($B$2="","",IF(VLOOKUP($B$2,Samples!$A$3:$D$100,2,FALSE)='Intermediate Lookups'!$A6&amp;'Intermediate Lookups'!L$1,$B$2, ""))</f>
        <v/>
      </c>
      <c r="M9" s="10" t="str">
        <f>IF($B$2="","",IF(VLOOKUP($B$2,Samples!$A$3:$D$100,2,FALSE)='Intermediate Lookups'!$A6&amp;'Intermediate Lookups'!M$1,$B$2, ""))</f>
        <v/>
      </c>
    </row>
    <row r="10" spans="1:14" x14ac:dyDescent="0.25">
      <c r="A10" t="str">
        <f>IF(B2="","","F")</f>
        <v>F</v>
      </c>
      <c r="B10" s="10" t="str">
        <f>IF($B$2="","",IF(VLOOKUP($B$2,Samples!$A$3:$D$100,2,FALSE)='Intermediate Lookups'!$A7&amp;'Intermediate Lookups'!B$1,$B$2, ""))</f>
        <v/>
      </c>
      <c r="C10" s="10" t="str">
        <f>IF($B$2="","",IF(VLOOKUP($B$2,Samples!$A$3:$D$100,2,FALSE)='Intermediate Lookups'!$A7&amp;'Intermediate Lookups'!C$1,$B$2, ""))</f>
        <v/>
      </c>
      <c r="D10" s="10" t="str">
        <f>IF($B$2="","",IF(VLOOKUP($B$2,Samples!$A$3:$D$100,2,FALSE)='Intermediate Lookups'!$A7&amp;'Intermediate Lookups'!D$1,$B$2, ""))</f>
        <v/>
      </c>
      <c r="E10" s="10" t="str">
        <f>IF($B$2="","",IF(VLOOKUP($B$2,Samples!$A$3:$D$100,2,FALSE)='Intermediate Lookups'!$A7&amp;'Intermediate Lookups'!E$1,$B$2, ""))</f>
        <v/>
      </c>
      <c r="F10" s="10" t="str">
        <f>IF($B$2="","",IF(VLOOKUP($B$2,Samples!$A$3:$D$100,2,FALSE)='Intermediate Lookups'!$A7&amp;'Intermediate Lookups'!F$1,$B$2, ""))</f>
        <v/>
      </c>
      <c r="G10" s="10" t="str">
        <f>IF($B$2="","",IF(VLOOKUP($B$2,Samples!$A$3:$D$100,2,FALSE)='Intermediate Lookups'!$A7&amp;'Intermediate Lookups'!G$1,$B$2, ""))</f>
        <v/>
      </c>
      <c r="H10" s="10" t="str">
        <f>IF($B$2="","",IF(VLOOKUP($B$2,Samples!$A$3:$D$100,2,FALSE)='Intermediate Lookups'!$A7&amp;'Intermediate Lookups'!H$1,$B$2, ""))</f>
        <v/>
      </c>
      <c r="I10" s="10" t="str">
        <f>IF($B$2="","",IF(VLOOKUP($B$2,Samples!$A$3:$D$100,2,FALSE)='Intermediate Lookups'!$A7&amp;'Intermediate Lookups'!I$1,$B$2, ""))</f>
        <v/>
      </c>
      <c r="J10" s="10" t="str">
        <f>IF($B$2="","",IF(VLOOKUP($B$2,Samples!$A$3:$D$100,2,FALSE)='Intermediate Lookups'!$A7&amp;'Intermediate Lookups'!J$1,$B$2, ""))</f>
        <v/>
      </c>
      <c r="K10" s="10" t="str">
        <f>IF($B$2="","",IF(VLOOKUP($B$2,Samples!$A$3:$D$100,2,FALSE)='Intermediate Lookups'!$A7&amp;'Intermediate Lookups'!K$1,$B$2, ""))</f>
        <v/>
      </c>
      <c r="L10" s="10" t="str">
        <f>IF($B$2="","",IF(VLOOKUP($B$2,Samples!$A$3:$D$100,2,FALSE)='Intermediate Lookups'!$A7&amp;'Intermediate Lookups'!L$1,$B$2, ""))</f>
        <v/>
      </c>
      <c r="M10" s="10" t="str">
        <f>IF($B$2="","",IF(VLOOKUP($B$2,Samples!$A$3:$D$100,2,FALSE)='Intermediate Lookups'!$A7&amp;'Intermediate Lookups'!M$1,$B$2, ""))</f>
        <v/>
      </c>
    </row>
    <row r="11" spans="1:14" x14ac:dyDescent="0.25">
      <c r="A11" t="str">
        <f>IF(B2="","","G")</f>
        <v>G</v>
      </c>
      <c r="B11" s="10" t="str">
        <f>IF($B$2="","",IF(VLOOKUP($B$2,Samples!$A$3:$D$100,2,FALSE)='Intermediate Lookups'!$A8&amp;'Intermediate Lookups'!B$1,$B$2, ""))</f>
        <v/>
      </c>
      <c r="C11" s="10" t="str">
        <f>IF($B$2="","",IF(VLOOKUP($B$2,Samples!$A$3:$D$100,2,FALSE)='Intermediate Lookups'!$A8&amp;'Intermediate Lookups'!C$1,$B$2, ""))</f>
        <v/>
      </c>
      <c r="D11" s="10" t="str">
        <f>IF($B$2="","",IF(VLOOKUP($B$2,Samples!$A$3:$D$100,2,FALSE)='Intermediate Lookups'!$A8&amp;'Intermediate Lookups'!D$1,$B$2, ""))</f>
        <v/>
      </c>
      <c r="E11" s="10" t="str">
        <f>IF($B$2="","",IF(VLOOKUP($B$2,Samples!$A$3:$D$100,2,FALSE)='Intermediate Lookups'!$A8&amp;'Intermediate Lookups'!E$1,$B$2, ""))</f>
        <v/>
      </c>
      <c r="F11" s="10" t="str">
        <f>IF($B$2="","",IF(VLOOKUP($B$2,Samples!$A$3:$D$100,2,FALSE)='Intermediate Lookups'!$A8&amp;'Intermediate Lookups'!F$1,$B$2, ""))</f>
        <v/>
      </c>
      <c r="G11" s="10" t="str">
        <f>IF($B$2="","",IF(VLOOKUP($B$2,Samples!$A$3:$D$100,2,FALSE)='Intermediate Lookups'!$A8&amp;'Intermediate Lookups'!G$1,$B$2, ""))</f>
        <v/>
      </c>
      <c r="H11" s="10" t="str">
        <f>IF($B$2="","",IF(VLOOKUP($B$2,Samples!$A$3:$D$100,2,FALSE)='Intermediate Lookups'!$A8&amp;'Intermediate Lookups'!H$1,$B$2, ""))</f>
        <v/>
      </c>
      <c r="I11" s="10" t="str">
        <f>IF($B$2="","",IF(VLOOKUP($B$2,Samples!$A$3:$D$100,2,FALSE)='Intermediate Lookups'!$A8&amp;'Intermediate Lookups'!I$1,$B$2, ""))</f>
        <v/>
      </c>
      <c r="J11" s="10" t="str">
        <f>IF($B$2="","",IF(VLOOKUP($B$2,Samples!$A$3:$D$100,2,FALSE)='Intermediate Lookups'!$A8&amp;'Intermediate Lookups'!J$1,$B$2, ""))</f>
        <v/>
      </c>
      <c r="K11" s="10" t="str">
        <f>IF($B$2="","",IF(VLOOKUP($B$2,Samples!$A$3:$D$100,2,FALSE)='Intermediate Lookups'!$A8&amp;'Intermediate Lookups'!K$1,$B$2, ""))</f>
        <v/>
      </c>
      <c r="L11" s="10" t="str">
        <f>IF($B$2="","",IF(VLOOKUP($B$2,Samples!$A$3:$D$100,2,FALSE)='Intermediate Lookups'!$A8&amp;'Intermediate Lookups'!L$1,$B$2, ""))</f>
        <v/>
      </c>
      <c r="M11" s="10" t="str">
        <f>IF($B$2="","",IF(VLOOKUP($B$2,Samples!$A$3:$D$100,2,FALSE)='Intermediate Lookups'!$A8&amp;'Intermediate Lookups'!M$1,$B$2, ""))</f>
        <v/>
      </c>
    </row>
    <row r="12" spans="1:14" x14ac:dyDescent="0.25">
      <c r="A12" t="str">
        <f>IF(B2="","","H")</f>
        <v>H</v>
      </c>
      <c r="B12" s="10" t="str">
        <f>IF($B$2="","",IF(VLOOKUP($B$2,Samples!$A$3:$D$100,2,FALSE)='Intermediate Lookups'!$A9&amp;'Intermediate Lookups'!B$1,$B$2, ""))</f>
        <v/>
      </c>
      <c r="C12" s="10" t="str">
        <f>IF($B$2="","",IF(VLOOKUP($B$2,Samples!$A$3:$D$100,2,FALSE)='Intermediate Lookups'!$A9&amp;'Intermediate Lookups'!C$1,$B$2, ""))</f>
        <v/>
      </c>
      <c r="D12" s="10" t="str">
        <f>IF($B$2="","",IF(VLOOKUP($B$2,Samples!$A$3:$D$100,2,FALSE)='Intermediate Lookups'!$A9&amp;'Intermediate Lookups'!D$1,$B$2, ""))</f>
        <v/>
      </c>
      <c r="E12" s="10" t="str">
        <f>IF($B$2="","",IF(VLOOKUP($B$2,Samples!$A$3:$D$100,2,FALSE)='Intermediate Lookups'!$A9&amp;'Intermediate Lookups'!E$1,$B$2, ""))</f>
        <v/>
      </c>
      <c r="F12" s="10" t="str">
        <f>IF($B$2="","",IF(VLOOKUP($B$2,Samples!$A$3:$D$100,2,FALSE)='Intermediate Lookups'!$A9&amp;'Intermediate Lookups'!F$1,$B$2, ""))</f>
        <v/>
      </c>
      <c r="G12" s="10" t="str">
        <f>IF($B$2="","",IF(VLOOKUP($B$2,Samples!$A$3:$D$100,2,FALSE)='Intermediate Lookups'!$A9&amp;'Intermediate Lookups'!G$1,$B$2, ""))</f>
        <v/>
      </c>
      <c r="H12" s="10" t="str">
        <f>IF($B$2="","",IF(VLOOKUP($B$2,Samples!$A$3:$D$100,2,FALSE)='Intermediate Lookups'!$A9&amp;'Intermediate Lookups'!H$1,$B$2, ""))</f>
        <v/>
      </c>
      <c r="I12" s="10" t="str">
        <f>IF($B$2="","",IF(VLOOKUP($B$2,Samples!$A$3:$D$100,2,FALSE)='Intermediate Lookups'!$A9&amp;'Intermediate Lookups'!I$1,$B$2, ""))</f>
        <v/>
      </c>
      <c r="J12" s="10" t="str">
        <f>IF($B$2="","",IF(VLOOKUP($B$2,Samples!$A$3:$D$100,2,FALSE)='Intermediate Lookups'!$A9&amp;'Intermediate Lookups'!J$1,$B$2, ""))</f>
        <v/>
      </c>
      <c r="K12" s="10" t="str">
        <f>IF($B$2="","",IF(VLOOKUP($B$2,Samples!$A$3:$D$100,2,FALSE)='Intermediate Lookups'!$A9&amp;'Intermediate Lookups'!K$1,$B$2, ""))</f>
        <v/>
      </c>
      <c r="L12" s="10" t="str">
        <f>IF($B$2="","",IF(VLOOKUP($B$2,Samples!$A$3:$D$100,2,FALSE)='Intermediate Lookups'!$A9&amp;'Intermediate Lookups'!L$1,$B$2, ""))</f>
        <v/>
      </c>
      <c r="M12" s="10" t="str">
        <f>IF($B$2="","",IF(VLOOKUP($B$2,Samples!$A$3:$D$100,2,FALSE)='Intermediate Lookups'!$A9&amp;'Intermediate Lookups'!M$1,$B$2, ""))</f>
        <v/>
      </c>
    </row>
    <row r="14" spans="1:14" x14ac:dyDescent="0.25">
      <c r="A14" t="str">
        <f>IF(B14="","","Pipetting step")</f>
        <v>Pipetting step</v>
      </c>
      <c r="B14" t="str">
        <f>IF(ISBLANK(Samples!A4),"",Samples!A4)</f>
        <v>sup</v>
      </c>
      <c r="C14">
        <f>IF(B14="","",VLOOKUP(B14,Samples!$A$3:$D$100,4,FALSE))</f>
        <v>2.1800000000000002</v>
      </c>
      <c r="D14">
        <f>IF(B14="","",8)</f>
        <v>8</v>
      </c>
      <c r="E14">
        <f>IF(B14="","",12)</f>
        <v>12</v>
      </c>
      <c r="F14" t="str">
        <f>IF(B14="","","Standard")</f>
        <v>Standard</v>
      </c>
      <c r="G14" t="str">
        <f>IF(B14="","","Color")</f>
        <v>Color</v>
      </c>
      <c r="I14">
        <f>IF(B14="","",6)</f>
        <v>6</v>
      </c>
      <c r="J14">
        <f>IF(B14="","",6)</f>
        <v>6</v>
      </c>
      <c r="K14" t="str">
        <f>IF(B14="","","Normal")</f>
        <v>Normal</v>
      </c>
      <c r="L14" t="str">
        <f>IF(B14="","","Single-channel")</f>
        <v>Single-channel</v>
      </c>
      <c r="M14" t="str">
        <f>IF(B14="","","No")</f>
        <v>No</v>
      </c>
      <c r="N14" t="str">
        <f>IF(B14="","","No")</f>
        <v>No</v>
      </c>
    </row>
    <row r="15" spans="1:14" x14ac:dyDescent="0.25">
      <c r="M15" t="str">
        <f>IF(B14="","","Per well")</f>
        <v>Per well</v>
      </c>
      <c r="N15" t="str">
        <f>IF(B14="","","On source")</f>
        <v>On source</v>
      </c>
    </row>
    <row r="16" spans="1:14" x14ac:dyDescent="0.25">
      <c r="B16">
        <f>IF(B14="","",1)</f>
        <v>1</v>
      </c>
      <c r="C16">
        <f>IF(B14="","",2)</f>
        <v>2</v>
      </c>
      <c r="D16">
        <f>IF(B14="","",3)</f>
        <v>3</v>
      </c>
      <c r="E16">
        <f>IF(B14="","",4)</f>
        <v>4</v>
      </c>
      <c r="F16">
        <f>IF(B14="","",5)</f>
        <v>5</v>
      </c>
      <c r="G16">
        <f>IF(B14="","",6)</f>
        <v>6</v>
      </c>
      <c r="H16">
        <f>IF(B14="","",7)</f>
        <v>7</v>
      </c>
      <c r="I16">
        <f>IF(B14="","",8)</f>
        <v>8</v>
      </c>
      <c r="J16">
        <f>IF(B14="","",9)</f>
        <v>9</v>
      </c>
      <c r="K16">
        <f>IF(B14="","",10)</f>
        <v>10</v>
      </c>
      <c r="L16">
        <f>IF(B14="","",11)</f>
        <v>11</v>
      </c>
      <c r="M16">
        <f>IF(B14="","",12)</f>
        <v>12</v>
      </c>
    </row>
    <row r="17" spans="1:14" x14ac:dyDescent="0.25">
      <c r="A17" t="str">
        <f>IF(B14="","","A")</f>
        <v>A</v>
      </c>
      <c r="B17" s="10" t="str">
        <f>IF($B$14="","",IF(VLOOKUP($B$14,Samples!$A$3:$D$100,2,FALSE)='Intermediate Lookups'!$A2&amp;'Intermediate Lookups'!B$1,$B$14, ""))</f>
        <v/>
      </c>
      <c r="C17" s="10" t="str">
        <f>IF($B$14="","",IF(VLOOKUP($B$14,Samples!$A$3:$D$100,2,FALSE)='Intermediate Lookups'!$A2&amp;'Intermediate Lookups'!C$1,$B$14, ""))</f>
        <v/>
      </c>
      <c r="D17" s="10" t="str">
        <f>IF($B$14="","",IF(VLOOKUP($B$14,Samples!$A$3:$D$100,2,FALSE)='Intermediate Lookups'!$A2&amp;'Intermediate Lookups'!D$1,$B$14, ""))</f>
        <v/>
      </c>
      <c r="E17" s="10" t="str">
        <f>IF($B$14="","",IF(VLOOKUP($B$14,Samples!$A$3:$D$100,2,FALSE)='Intermediate Lookups'!$A2&amp;'Intermediate Lookups'!E$1,$B$14, ""))</f>
        <v/>
      </c>
      <c r="F17" s="10" t="str">
        <f>IF($B$14="","",IF(VLOOKUP($B$14,Samples!$A$3:$D$100,2,FALSE)='Intermediate Lookups'!$A2&amp;'Intermediate Lookups'!F$1,$B$14, ""))</f>
        <v/>
      </c>
      <c r="G17" s="10" t="str">
        <f>IF($B$14="","",IF(VLOOKUP($B$14,Samples!$A$3:$D$100,2,FALSE)='Intermediate Lookups'!$A2&amp;'Intermediate Lookups'!G$1,$B$14, ""))</f>
        <v/>
      </c>
      <c r="H17" s="10" t="str">
        <f>IF($B$14="","",IF(VLOOKUP($B$14,Samples!$A$3:$D$100,2,FALSE)='Intermediate Lookups'!$A2&amp;'Intermediate Lookups'!H$1,$B$14, ""))</f>
        <v/>
      </c>
      <c r="I17" s="10" t="str">
        <f>IF($B$14="","",IF(VLOOKUP($B$14,Samples!$A$3:$D$100,2,FALSE)='Intermediate Lookups'!$A2&amp;'Intermediate Lookups'!I$1,$B$14, ""))</f>
        <v/>
      </c>
      <c r="J17" s="10" t="str">
        <f>IF($B$14="","",IF(VLOOKUP($B$14,Samples!$A$3:$D$100,2,FALSE)='Intermediate Lookups'!$A2&amp;'Intermediate Lookups'!J$1,$B$14, ""))</f>
        <v/>
      </c>
      <c r="K17" s="10" t="str">
        <f>IF($B$14="","",IF(VLOOKUP($B$14,Samples!$A$3:$D$100,2,FALSE)='Intermediate Lookups'!$A2&amp;'Intermediate Lookups'!K$1,$B$14, ""))</f>
        <v/>
      </c>
      <c r="L17" s="10" t="str">
        <f>IF($B$14="","",IF(VLOOKUP($B$14,Samples!$A$3:$D$100,2,FALSE)='Intermediate Lookups'!$A2&amp;'Intermediate Lookups'!L$1,$B$14, ""))</f>
        <v/>
      </c>
      <c r="M17" s="10" t="str">
        <f>IF($B$14="","",IF(VLOOKUP($B$14,Samples!$A$3:$D$100,2,FALSE)='Intermediate Lookups'!$A2&amp;'Intermediate Lookups'!M$1,$B$14, ""))</f>
        <v/>
      </c>
    </row>
    <row r="18" spans="1:14" x14ac:dyDescent="0.25">
      <c r="A18" t="str">
        <f>IF(B14="","","B")</f>
        <v>B</v>
      </c>
      <c r="B18" s="10" t="str">
        <f>IF($B$14="","",IF(VLOOKUP($B$14,Samples!$A$3:$D$100,2,FALSE)='Intermediate Lookups'!$A3&amp;'Intermediate Lookups'!B$1,$B$14, ""))</f>
        <v/>
      </c>
      <c r="C18" s="10" t="str">
        <f>IF($B$14="","",IF(VLOOKUP($B$14,Samples!$A$3:$D$100,2,FALSE)='Intermediate Lookups'!$A3&amp;'Intermediate Lookups'!C$1,$B$14, ""))</f>
        <v/>
      </c>
      <c r="D18" s="10" t="str">
        <f>IF($B$14="","",IF(VLOOKUP($B$14,Samples!$A$3:$D$100,2,FALSE)='Intermediate Lookups'!$A3&amp;'Intermediate Lookups'!D$1,$B$14, ""))</f>
        <v>sup</v>
      </c>
      <c r="E18" s="10" t="str">
        <f>IF($B$14="","",IF(VLOOKUP($B$14,Samples!$A$3:$D$100,2,FALSE)='Intermediate Lookups'!$A3&amp;'Intermediate Lookups'!E$1,$B$14, ""))</f>
        <v/>
      </c>
      <c r="F18" s="10" t="str">
        <f>IF($B$14="","",IF(VLOOKUP($B$14,Samples!$A$3:$D$100,2,FALSE)='Intermediate Lookups'!$A3&amp;'Intermediate Lookups'!F$1,$B$14, ""))</f>
        <v/>
      </c>
      <c r="G18" s="10" t="str">
        <f>IF($B$14="","",IF(VLOOKUP($B$14,Samples!$A$3:$D$100,2,FALSE)='Intermediate Lookups'!$A3&amp;'Intermediate Lookups'!G$1,$B$14, ""))</f>
        <v/>
      </c>
      <c r="H18" s="10" t="str">
        <f>IF($B$14="","",IF(VLOOKUP($B$14,Samples!$A$3:$D$100,2,FALSE)='Intermediate Lookups'!$A3&amp;'Intermediate Lookups'!H$1,$B$14, ""))</f>
        <v/>
      </c>
      <c r="I18" s="10" t="str">
        <f>IF($B$14="","",IF(VLOOKUP($B$14,Samples!$A$3:$D$100,2,FALSE)='Intermediate Lookups'!$A3&amp;'Intermediate Lookups'!I$1,$B$14, ""))</f>
        <v/>
      </c>
      <c r="J18" s="10" t="str">
        <f>IF($B$14="","",IF(VLOOKUP($B$14,Samples!$A$3:$D$100,2,FALSE)='Intermediate Lookups'!$A3&amp;'Intermediate Lookups'!J$1,$B$14, ""))</f>
        <v/>
      </c>
      <c r="K18" s="10" t="str">
        <f>IF($B$14="","",IF(VLOOKUP($B$14,Samples!$A$3:$D$100,2,FALSE)='Intermediate Lookups'!$A3&amp;'Intermediate Lookups'!K$1,$B$14, ""))</f>
        <v/>
      </c>
      <c r="L18" s="10" t="str">
        <f>IF($B$14="","",IF(VLOOKUP($B$14,Samples!$A$3:$D$100,2,FALSE)='Intermediate Lookups'!$A3&amp;'Intermediate Lookups'!L$1,$B$14, ""))</f>
        <v/>
      </c>
      <c r="M18" s="10" t="str">
        <f>IF($B$14="","",IF(VLOOKUP($B$14,Samples!$A$3:$D$100,2,FALSE)='Intermediate Lookups'!$A3&amp;'Intermediate Lookups'!M$1,$B$14, ""))</f>
        <v/>
      </c>
    </row>
    <row r="19" spans="1:14" x14ac:dyDescent="0.25">
      <c r="A19" t="str">
        <f>IF(B14="","","C")</f>
        <v>C</v>
      </c>
      <c r="B19" s="10" t="str">
        <f>IF($B$14="","",IF(VLOOKUP($B$14,Samples!$A$3:$D$100,2,FALSE)='Intermediate Lookups'!$A4&amp;'Intermediate Lookups'!B$1,$B$14, ""))</f>
        <v/>
      </c>
      <c r="C19" s="10" t="str">
        <f>IF($B$14="","",IF(VLOOKUP($B$14,Samples!$A$3:$D$100,2,FALSE)='Intermediate Lookups'!$A4&amp;'Intermediate Lookups'!C$1,$B$14, ""))</f>
        <v/>
      </c>
      <c r="D19" s="10" t="str">
        <f>IF($B$14="","",IF(VLOOKUP($B$14,Samples!$A$3:$D$100,2,FALSE)='Intermediate Lookups'!$A4&amp;'Intermediate Lookups'!D$1,$B$14, ""))</f>
        <v/>
      </c>
      <c r="E19" s="10" t="str">
        <f>IF($B$14="","",IF(VLOOKUP($B$14,Samples!$A$3:$D$100,2,FALSE)='Intermediate Lookups'!$A4&amp;'Intermediate Lookups'!E$1,$B$14, ""))</f>
        <v/>
      </c>
      <c r="F19" s="10" t="str">
        <f>IF($B$14="","",IF(VLOOKUP($B$14,Samples!$A$3:$D$100,2,FALSE)='Intermediate Lookups'!$A4&amp;'Intermediate Lookups'!F$1,$B$14, ""))</f>
        <v/>
      </c>
      <c r="G19" s="10" t="str">
        <f>IF($B$14="","",IF(VLOOKUP($B$14,Samples!$A$3:$D$100,2,FALSE)='Intermediate Lookups'!$A4&amp;'Intermediate Lookups'!G$1,$B$14, ""))</f>
        <v/>
      </c>
      <c r="H19" s="10" t="str">
        <f>IF($B$14="","",IF(VLOOKUP($B$14,Samples!$A$3:$D$100,2,FALSE)='Intermediate Lookups'!$A4&amp;'Intermediate Lookups'!H$1,$B$14, ""))</f>
        <v/>
      </c>
      <c r="I19" s="10" t="str">
        <f>IF($B$14="","",IF(VLOOKUP($B$14,Samples!$A$3:$D$100,2,FALSE)='Intermediate Lookups'!$A4&amp;'Intermediate Lookups'!I$1,$B$14, ""))</f>
        <v/>
      </c>
      <c r="J19" s="10" t="str">
        <f>IF($B$14="","",IF(VLOOKUP($B$14,Samples!$A$3:$D$100,2,FALSE)='Intermediate Lookups'!$A4&amp;'Intermediate Lookups'!J$1,$B$14, ""))</f>
        <v/>
      </c>
      <c r="K19" s="10" t="str">
        <f>IF($B$14="","",IF(VLOOKUP($B$14,Samples!$A$3:$D$100,2,FALSE)='Intermediate Lookups'!$A4&amp;'Intermediate Lookups'!K$1,$B$14, ""))</f>
        <v/>
      </c>
      <c r="L19" s="10" t="str">
        <f>IF($B$14="","",IF(VLOOKUP($B$14,Samples!$A$3:$D$100,2,FALSE)='Intermediate Lookups'!$A4&amp;'Intermediate Lookups'!L$1,$B$14, ""))</f>
        <v/>
      </c>
      <c r="M19" s="10" t="str">
        <f>IF($B$14="","",IF(VLOOKUP($B$14,Samples!$A$3:$D$100,2,FALSE)='Intermediate Lookups'!$A4&amp;'Intermediate Lookups'!M$1,$B$14, ""))</f>
        <v/>
      </c>
    </row>
    <row r="20" spans="1:14" x14ac:dyDescent="0.25">
      <c r="A20" t="str">
        <f>IF(B14="","","D")</f>
        <v>D</v>
      </c>
      <c r="B20" s="10" t="str">
        <f>IF($B$14="","",IF(VLOOKUP($B$14,Samples!$A$3:$D$100,2,FALSE)='Intermediate Lookups'!$A5&amp;'Intermediate Lookups'!B$1,$B$14, ""))</f>
        <v/>
      </c>
      <c r="C20" s="10" t="str">
        <f>IF($B$14="","",IF(VLOOKUP($B$14,Samples!$A$3:$D$100,2,FALSE)='Intermediate Lookups'!$A5&amp;'Intermediate Lookups'!C$1,$B$14, ""))</f>
        <v/>
      </c>
      <c r="D20" s="10" t="str">
        <f>IF($B$14="","",IF(VLOOKUP($B$14,Samples!$A$3:$D$100,2,FALSE)='Intermediate Lookups'!$A5&amp;'Intermediate Lookups'!D$1,$B$14, ""))</f>
        <v/>
      </c>
      <c r="E20" s="10" t="str">
        <f>IF($B$14="","",IF(VLOOKUP($B$14,Samples!$A$3:$D$100,2,FALSE)='Intermediate Lookups'!$A5&amp;'Intermediate Lookups'!E$1,$B$14, ""))</f>
        <v/>
      </c>
      <c r="F20" s="10" t="str">
        <f>IF($B$14="","",IF(VLOOKUP($B$14,Samples!$A$3:$D$100,2,FALSE)='Intermediate Lookups'!$A5&amp;'Intermediate Lookups'!F$1,$B$14, ""))</f>
        <v/>
      </c>
      <c r="G20" s="10" t="str">
        <f>IF($B$14="","",IF(VLOOKUP($B$14,Samples!$A$3:$D$100,2,FALSE)='Intermediate Lookups'!$A5&amp;'Intermediate Lookups'!G$1,$B$14, ""))</f>
        <v/>
      </c>
      <c r="H20" s="10" t="str">
        <f>IF($B$14="","",IF(VLOOKUP($B$14,Samples!$A$3:$D$100,2,FALSE)='Intermediate Lookups'!$A5&amp;'Intermediate Lookups'!H$1,$B$14, ""))</f>
        <v/>
      </c>
      <c r="I20" s="10" t="str">
        <f>IF($B$14="","",IF(VLOOKUP($B$14,Samples!$A$3:$D$100,2,FALSE)='Intermediate Lookups'!$A5&amp;'Intermediate Lookups'!I$1,$B$14, ""))</f>
        <v/>
      </c>
      <c r="J20" s="10" t="str">
        <f>IF($B$14="","",IF(VLOOKUP($B$14,Samples!$A$3:$D$100,2,FALSE)='Intermediate Lookups'!$A5&amp;'Intermediate Lookups'!J$1,$B$14, ""))</f>
        <v/>
      </c>
      <c r="K20" s="10" t="str">
        <f>IF($B$14="","",IF(VLOOKUP($B$14,Samples!$A$3:$D$100,2,FALSE)='Intermediate Lookups'!$A5&amp;'Intermediate Lookups'!K$1,$B$14, ""))</f>
        <v/>
      </c>
      <c r="L20" s="10" t="str">
        <f>IF($B$14="","",IF(VLOOKUP($B$14,Samples!$A$3:$D$100,2,FALSE)='Intermediate Lookups'!$A5&amp;'Intermediate Lookups'!L$1,$B$14, ""))</f>
        <v/>
      </c>
      <c r="M20" s="10" t="str">
        <f>IF($B$14="","",IF(VLOOKUP($B$14,Samples!$A$3:$D$100,2,FALSE)='Intermediate Lookups'!$A5&amp;'Intermediate Lookups'!M$1,$B$14, ""))</f>
        <v/>
      </c>
    </row>
    <row r="21" spans="1:14" x14ac:dyDescent="0.25">
      <c r="A21" t="str">
        <f>IF(B14="","","E")</f>
        <v>E</v>
      </c>
      <c r="B21" s="10" t="str">
        <f>IF($B$14="","",IF(VLOOKUP($B$14,Samples!$A$3:$D$100,2,FALSE)='Intermediate Lookups'!$A6&amp;'Intermediate Lookups'!B$1,$B$14, ""))</f>
        <v/>
      </c>
      <c r="C21" s="10" t="str">
        <f>IF($B$14="","",IF(VLOOKUP($B$14,Samples!$A$3:$D$100,2,FALSE)='Intermediate Lookups'!$A6&amp;'Intermediate Lookups'!C$1,$B$14, ""))</f>
        <v/>
      </c>
      <c r="D21" s="10" t="str">
        <f>IF($B$14="","",IF(VLOOKUP($B$14,Samples!$A$3:$D$100,2,FALSE)='Intermediate Lookups'!$A6&amp;'Intermediate Lookups'!D$1,$B$14, ""))</f>
        <v/>
      </c>
      <c r="E21" s="10" t="str">
        <f>IF($B$14="","",IF(VLOOKUP($B$14,Samples!$A$3:$D$100,2,FALSE)='Intermediate Lookups'!$A6&amp;'Intermediate Lookups'!E$1,$B$14, ""))</f>
        <v/>
      </c>
      <c r="F21" s="10" t="str">
        <f>IF($B$14="","",IF(VLOOKUP($B$14,Samples!$A$3:$D$100,2,FALSE)='Intermediate Lookups'!$A6&amp;'Intermediate Lookups'!F$1,$B$14, ""))</f>
        <v/>
      </c>
      <c r="G21" s="10" t="str">
        <f>IF($B$14="","",IF(VLOOKUP($B$14,Samples!$A$3:$D$100,2,FALSE)='Intermediate Lookups'!$A6&amp;'Intermediate Lookups'!G$1,$B$14, ""))</f>
        <v/>
      </c>
      <c r="H21" s="10" t="str">
        <f>IF($B$14="","",IF(VLOOKUP($B$14,Samples!$A$3:$D$100,2,FALSE)='Intermediate Lookups'!$A6&amp;'Intermediate Lookups'!H$1,$B$14, ""))</f>
        <v/>
      </c>
      <c r="I21" s="10" t="str">
        <f>IF($B$14="","",IF(VLOOKUP($B$14,Samples!$A$3:$D$100,2,FALSE)='Intermediate Lookups'!$A6&amp;'Intermediate Lookups'!I$1,$B$14, ""))</f>
        <v/>
      </c>
      <c r="J21" s="10" t="str">
        <f>IF($B$14="","",IF(VLOOKUP($B$14,Samples!$A$3:$D$100,2,FALSE)='Intermediate Lookups'!$A6&amp;'Intermediate Lookups'!J$1,$B$14, ""))</f>
        <v/>
      </c>
      <c r="K21" s="10" t="str">
        <f>IF($B$14="","",IF(VLOOKUP($B$14,Samples!$A$3:$D$100,2,FALSE)='Intermediate Lookups'!$A6&amp;'Intermediate Lookups'!K$1,$B$14, ""))</f>
        <v/>
      </c>
      <c r="L21" s="10" t="str">
        <f>IF($B$14="","",IF(VLOOKUP($B$14,Samples!$A$3:$D$100,2,FALSE)='Intermediate Lookups'!$A6&amp;'Intermediate Lookups'!L$1,$B$14, ""))</f>
        <v/>
      </c>
      <c r="M21" s="10" t="str">
        <f>IF($B$14="","",IF(VLOOKUP($B$14,Samples!$A$3:$D$100,2,FALSE)='Intermediate Lookups'!$A6&amp;'Intermediate Lookups'!M$1,$B$14, ""))</f>
        <v/>
      </c>
    </row>
    <row r="22" spans="1:14" x14ac:dyDescent="0.25">
      <c r="A22" t="str">
        <f>IF(B14="","","F")</f>
        <v>F</v>
      </c>
      <c r="B22" s="10" t="str">
        <f>IF($B$14="","",IF(VLOOKUP($B$14,Samples!$A$3:$D$100,2,FALSE)='Intermediate Lookups'!$A7&amp;'Intermediate Lookups'!B$1,$B$14, ""))</f>
        <v/>
      </c>
      <c r="C22" s="10" t="str">
        <f>IF($B$14="","",IF(VLOOKUP($B$14,Samples!$A$3:$D$100,2,FALSE)='Intermediate Lookups'!$A7&amp;'Intermediate Lookups'!C$1,$B$14, ""))</f>
        <v/>
      </c>
      <c r="D22" s="10" t="str">
        <f>IF($B$14="","",IF(VLOOKUP($B$14,Samples!$A$3:$D$100,2,FALSE)='Intermediate Lookups'!$A7&amp;'Intermediate Lookups'!D$1,$B$14, ""))</f>
        <v/>
      </c>
      <c r="E22" s="10" t="str">
        <f>IF($B$14="","",IF(VLOOKUP($B$14,Samples!$A$3:$D$100,2,FALSE)='Intermediate Lookups'!$A7&amp;'Intermediate Lookups'!E$1,$B$14, ""))</f>
        <v/>
      </c>
      <c r="F22" s="10" t="str">
        <f>IF($B$14="","",IF(VLOOKUP($B$14,Samples!$A$3:$D$100,2,FALSE)='Intermediate Lookups'!$A7&amp;'Intermediate Lookups'!F$1,$B$14, ""))</f>
        <v/>
      </c>
      <c r="G22" s="10" t="str">
        <f>IF($B$14="","",IF(VLOOKUP($B$14,Samples!$A$3:$D$100,2,FALSE)='Intermediate Lookups'!$A7&amp;'Intermediate Lookups'!G$1,$B$14, ""))</f>
        <v/>
      </c>
      <c r="H22" s="10" t="str">
        <f>IF($B$14="","",IF(VLOOKUP($B$14,Samples!$A$3:$D$100,2,FALSE)='Intermediate Lookups'!$A7&amp;'Intermediate Lookups'!H$1,$B$14, ""))</f>
        <v/>
      </c>
      <c r="I22" s="10" t="str">
        <f>IF($B$14="","",IF(VLOOKUP($B$14,Samples!$A$3:$D$100,2,FALSE)='Intermediate Lookups'!$A7&amp;'Intermediate Lookups'!I$1,$B$14, ""))</f>
        <v/>
      </c>
      <c r="J22" s="10" t="str">
        <f>IF($B$14="","",IF(VLOOKUP($B$14,Samples!$A$3:$D$100,2,FALSE)='Intermediate Lookups'!$A7&amp;'Intermediate Lookups'!J$1,$B$14, ""))</f>
        <v/>
      </c>
      <c r="K22" s="10" t="str">
        <f>IF($B$14="","",IF(VLOOKUP($B$14,Samples!$A$3:$D$100,2,FALSE)='Intermediate Lookups'!$A7&amp;'Intermediate Lookups'!K$1,$B$14, ""))</f>
        <v/>
      </c>
      <c r="L22" s="10" t="str">
        <f>IF($B$14="","",IF(VLOOKUP($B$14,Samples!$A$3:$D$100,2,FALSE)='Intermediate Lookups'!$A7&amp;'Intermediate Lookups'!L$1,$B$14, ""))</f>
        <v/>
      </c>
      <c r="M22" s="10" t="str">
        <f>IF($B$14="","",IF(VLOOKUP($B$14,Samples!$A$3:$D$100,2,FALSE)='Intermediate Lookups'!$A7&amp;'Intermediate Lookups'!M$1,$B$14, ""))</f>
        <v/>
      </c>
    </row>
    <row r="23" spans="1:14" x14ac:dyDescent="0.25">
      <c r="A23" t="str">
        <f>IF(B14="","","G")</f>
        <v>G</v>
      </c>
      <c r="B23" s="10" t="str">
        <f>IF($B$14="","",IF(VLOOKUP($B$14,Samples!$A$3:$D$100,2,FALSE)='Intermediate Lookups'!$A8&amp;'Intermediate Lookups'!B$1,$B$14, ""))</f>
        <v/>
      </c>
      <c r="C23" s="10" t="str">
        <f>IF($B$14="","",IF(VLOOKUP($B$14,Samples!$A$3:$D$100,2,FALSE)='Intermediate Lookups'!$A8&amp;'Intermediate Lookups'!C$1,$B$14, ""))</f>
        <v/>
      </c>
      <c r="D23" s="10" t="str">
        <f>IF($B$14="","",IF(VLOOKUP($B$14,Samples!$A$3:$D$100,2,FALSE)='Intermediate Lookups'!$A8&amp;'Intermediate Lookups'!D$1,$B$14, ""))</f>
        <v/>
      </c>
      <c r="E23" s="10" t="str">
        <f>IF($B$14="","",IF(VLOOKUP($B$14,Samples!$A$3:$D$100,2,FALSE)='Intermediate Lookups'!$A8&amp;'Intermediate Lookups'!E$1,$B$14, ""))</f>
        <v/>
      </c>
      <c r="F23" s="10" t="str">
        <f>IF($B$14="","",IF(VLOOKUP($B$14,Samples!$A$3:$D$100,2,FALSE)='Intermediate Lookups'!$A8&amp;'Intermediate Lookups'!F$1,$B$14, ""))</f>
        <v/>
      </c>
      <c r="G23" s="10" t="str">
        <f>IF($B$14="","",IF(VLOOKUP($B$14,Samples!$A$3:$D$100,2,FALSE)='Intermediate Lookups'!$A8&amp;'Intermediate Lookups'!G$1,$B$14, ""))</f>
        <v/>
      </c>
      <c r="H23" s="10" t="str">
        <f>IF($B$14="","",IF(VLOOKUP($B$14,Samples!$A$3:$D$100,2,FALSE)='Intermediate Lookups'!$A8&amp;'Intermediate Lookups'!H$1,$B$14, ""))</f>
        <v/>
      </c>
      <c r="I23" s="10" t="str">
        <f>IF($B$14="","",IF(VLOOKUP($B$14,Samples!$A$3:$D$100,2,FALSE)='Intermediate Lookups'!$A8&amp;'Intermediate Lookups'!I$1,$B$14, ""))</f>
        <v/>
      </c>
      <c r="J23" s="10" t="str">
        <f>IF($B$14="","",IF(VLOOKUP($B$14,Samples!$A$3:$D$100,2,FALSE)='Intermediate Lookups'!$A8&amp;'Intermediate Lookups'!J$1,$B$14, ""))</f>
        <v/>
      </c>
      <c r="K23" s="10" t="str">
        <f>IF($B$14="","",IF(VLOOKUP($B$14,Samples!$A$3:$D$100,2,FALSE)='Intermediate Lookups'!$A8&amp;'Intermediate Lookups'!K$1,$B$14, ""))</f>
        <v/>
      </c>
      <c r="L23" s="10" t="str">
        <f>IF($B$14="","",IF(VLOOKUP($B$14,Samples!$A$3:$D$100,2,FALSE)='Intermediate Lookups'!$A8&amp;'Intermediate Lookups'!L$1,$B$14, ""))</f>
        <v/>
      </c>
      <c r="M23" s="10" t="str">
        <f>IF($B$14="","",IF(VLOOKUP($B$14,Samples!$A$3:$D$100,2,FALSE)='Intermediate Lookups'!$A8&amp;'Intermediate Lookups'!M$1,$B$14, ""))</f>
        <v/>
      </c>
    </row>
    <row r="24" spans="1:14" x14ac:dyDescent="0.25">
      <c r="A24" t="str">
        <f>IF(B14="","","H")</f>
        <v>H</v>
      </c>
      <c r="B24" s="10" t="str">
        <f>IF($B$14="","",IF(VLOOKUP($B$14,Samples!$A$3:$D$100,2,FALSE)='Intermediate Lookups'!$A9&amp;'Intermediate Lookups'!B$1,$B$14, ""))</f>
        <v/>
      </c>
      <c r="C24" s="10" t="str">
        <f>IF($B$14="","",IF(VLOOKUP($B$14,Samples!$A$3:$D$100,2,FALSE)='Intermediate Lookups'!$A9&amp;'Intermediate Lookups'!C$1,$B$14, ""))</f>
        <v/>
      </c>
      <c r="D24" s="10" t="str">
        <f>IF($B$14="","",IF(VLOOKUP($B$14,Samples!$A$3:$D$100,2,FALSE)='Intermediate Lookups'!$A9&amp;'Intermediate Lookups'!D$1,$B$14, ""))</f>
        <v/>
      </c>
      <c r="E24" s="10" t="str">
        <f>IF($B$14="","",IF(VLOOKUP($B$14,Samples!$A$3:$D$100,2,FALSE)='Intermediate Lookups'!$A9&amp;'Intermediate Lookups'!E$1,$B$14, ""))</f>
        <v/>
      </c>
      <c r="F24" s="10" t="str">
        <f>IF($B$14="","",IF(VLOOKUP($B$14,Samples!$A$3:$D$100,2,FALSE)='Intermediate Lookups'!$A9&amp;'Intermediate Lookups'!F$1,$B$14, ""))</f>
        <v/>
      </c>
      <c r="G24" s="10" t="str">
        <f>IF($B$14="","",IF(VLOOKUP($B$14,Samples!$A$3:$D$100,2,FALSE)='Intermediate Lookups'!$A9&amp;'Intermediate Lookups'!G$1,$B$14, ""))</f>
        <v/>
      </c>
      <c r="H24" s="10" t="str">
        <f>IF($B$14="","",IF(VLOOKUP($B$14,Samples!$A$3:$D$100,2,FALSE)='Intermediate Lookups'!$A9&amp;'Intermediate Lookups'!H$1,$B$14, ""))</f>
        <v/>
      </c>
      <c r="I24" s="10" t="str">
        <f>IF($B$14="","",IF(VLOOKUP($B$14,Samples!$A$3:$D$100,2,FALSE)='Intermediate Lookups'!$A9&amp;'Intermediate Lookups'!I$1,$B$14, ""))</f>
        <v/>
      </c>
      <c r="J24" s="10" t="str">
        <f>IF($B$14="","",IF(VLOOKUP($B$14,Samples!$A$3:$D$100,2,FALSE)='Intermediate Lookups'!$A9&amp;'Intermediate Lookups'!J$1,$B$14, ""))</f>
        <v/>
      </c>
      <c r="K24" s="10" t="str">
        <f>IF($B$14="","",IF(VLOOKUP($B$14,Samples!$A$3:$D$100,2,FALSE)='Intermediate Lookups'!$A9&amp;'Intermediate Lookups'!K$1,$B$14, ""))</f>
        <v/>
      </c>
      <c r="L24" s="10" t="str">
        <f>IF($B$14="","",IF(VLOOKUP($B$14,Samples!$A$3:$D$100,2,FALSE)='Intermediate Lookups'!$A9&amp;'Intermediate Lookups'!L$1,$B$14, ""))</f>
        <v/>
      </c>
      <c r="M24" s="10" t="str">
        <f>IF($B$14="","",IF(VLOOKUP($B$14,Samples!$A$3:$D$100,2,FALSE)='Intermediate Lookups'!$A9&amp;'Intermediate Lookups'!M$1,$B$14, ""))</f>
        <v/>
      </c>
    </row>
    <row r="26" spans="1:14" x14ac:dyDescent="0.25">
      <c r="A26" t="str">
        <f>IF(B26="","","Pipetting step")</f>
        <v>Pipetting step</v>
      </c>
      <c r="B26" t="str">
        <f>IF(ISBLANK(Samples!A5),"",Samples!A5)</f>
        <v>tug</v>
      </c>
      <c r="C26">
        <f>IF(B26="","",VLOOKUP(B26,Samples!$A$3:$D$100,4,FALSE))</f>
        <v>3.44</v>
      </c>
      <c r="D26">
        <f>IF(B26="","",8)</f>
        <v>8</v>
      </c>
      <c r="E26">
        <f>IF(B26="","",12)</f>
        <v>12</v>
      </c>
      <c r="F26" t="str">
        <f>IF(B26="","","Standard")</f>
        <v>Standard</v>
      </c>
      <c r="G26" t="str">
        <f>IF(B26="","","Color")</f>
        <v>Color</v>
      </c>
      <c r="I26">
        <f>IF(B26="","",6)</f>
        <v>6</v>
      </c>
      <c r="J26">
        <f>IF(B26="","",6)</f>
        <v>6</v>
      </c>
      <c r="K26" t="str">
        <f>IF(B26="","","Normal")</f>
        <v>Normal</v>
      </c>
      <c r="L26" t="str">
        <f>IF(B26="","","Single-channel")</f>
        <v>Single-channel</v>
      </c>
      <c r="M26" t="str">
        <f>IF(B26="","","No")</f>
        <v>No</v>
      </c>
      <c r="N26" t="str">
        <f>IF(B26="","","No")</f>
        <v>No</v>
      </c>
    </row>
    <row r="27" spans="1:14" x14ac:dyDescent="0.25">
      <c r="M27" t="str">
        <f>IF(B26="","","Per well")</f>
        <v>Per well</v>
      </c>
      <c r="N27" t="str">
        <f>IF(B26="","","On source")</f>
        <v>On source</v>
      </c>
    </row>
    <row r="28" spans="1:14" x14ac:dyDescent="0.25">
      <c r="B28">
        <f>IF(B26="","",1)</f>
        <v>1</v>
      </c>
      <c r="C28">
        <f>IF(B26="","",2)</f>
        <v>2</v>
      </c>
      <c r="D28">
        <f>IF(B26="","",3)</f>
        <v>3</v>
      </c>
      <c r="E28">
        <f>IF(B26="","",4)</f>
        <v>4</v>
      </c>
      <c r="F28">
        <f>IF(B26="","",5)</f>
        <v>5</v>
      </c>
      <c r="G28">
        <f>IF(B26="","",6)</f>
        <v>6</v>
      </c>
      <c r="H28">
        <f>IF(B26="","",7)</f>
        <v>7</v>
      </c>
      <c r="I28">
        <f>IF(B26="","",8)</f>
        <v>8</v>
      </c>
      <c r="J28">
        <f>IF(B26="","",9)</f>
        <v>9</v>
      </c>
      <c r="K28">
        <f>IF(B26="","",10)</f>
        <v>10</v>
      </c>
      <c r="L28">
        <f>IF(B26="","",11)</f>
        <v>11</v>
      </c>
      <c r="M28">
        <f>IF(B26="","",12)</f>
        <v>12</v>
      </c>
    </row>
    <row r="29" spans="1:14" x14ac:dyDescent="0.25">
      <c r="A29" t="str">
        <f>IF(B26="","","A")</f>
        <v>A</v>
      </c>
      <c r="B29" s="10" t="str">
        <f>IF($B$26="","",IF(VLOOKUP($B$26,Samples!$A$3:$D$100,2,FALSE)='Intermediate Lookups'!$A2&amp;'Intermediate Lookups'!B$1,$B$26, ""))</f>
        <v/>
      </c>
      <c r="C29" s="10" t="str">
        <f>IF($B$26="","",IF(VLOOKUP($B$26,Samples!$A$3:$D$100,2,FALSE)='Intermediate Lookups'!$A2&amp;'Intermediate Lookups'!C$1,$B$26, ""))</f>
        <v/>
      </c>
      <c r="D29" s="10" t="str">
        <f>IF($B$26="","",IF(VLOOKUP($B$26,Samples!$A$3:$D$100,2,FALSE)='Intermediate Lookups'!$A2&amp;'Intermediate Lookups'!D$1,$B$26, ""))</f>
        <v/>
      </c>
      <c r="E29" s="10" t="str">
        <f>IF($B$26="","",IF(VLOOKUP($B$26,Samples!$A$3:$D$100,2,FALSE)='Intermediate Lookups'!$A2&amp;'Intermediate Lookups'!E$1,$B$26, ""))</f>
        <v/>
      </c>
      <c r="F29" s="10" t="str">
        <f>IF($B$26="","",IF(VLOOKUP($B$26,Samples!$A$3:$D$100,2,FALSE)='Intermediate Lookups'!$A2&amp;'Intermediate Lookups'!F$1,$B$26, ""))</f>
        <v/>
      </c>
      <c r="G29" s="10" t="str">
        <f>IF($B$26="","",IF(VLOOKUP($B$26,Samples!$A$3:$D$100,2,FALSE)='Intermediate Lookups'!$A2&amp;'Intermediate Lookups'!G$1,$B$26, ""))</f>
        <v/>
      </c>
      <c r="H29" s="10" t="str">
        <f>IF($B$26="","",IF(VLOOKUP($B$26,Samples!$A$3:$D$100,2,FALSE)='Intermediate Lookups'!$A2&amp;'Intermediate Lookups'!H$1,$B$26, ""))</f>
        <v/>
      </c>
      <c r="I29" s="10" t="str">
        <f>IF($B$26="","",IF(VLOOKUP($B$26,Samples!$A$3:$D$100,2,FALSE)='Intermediate Lookups'!$A2&amp;'Intermediate Lookups'!I$1,$B$26, ""))</f>
        <v/>
      </c>
      <c r="J29" s="10" t="str">
        <f>IF($B$26="","",IF(VLOOKUP($B$26,Samples!$A$3:$D$100,2,FALSE)='Intermediate Lookups'!$A2&amp;'Intermediate Lookups'!J$1,$B$26, ""))</f>
        <v/>
      </c>
      <c r="K29" s="10" t="str">
        <f>IF($B$26="","",IF(VLOOKUP($B$26,Samples!$A$3:$D$100,2,FALSE)='Intermediate Lookups'!$A2&amp;'Intermediate Lookups'!K$1,$B$26, ""))</f>
        <v/>
      </c>
      <c r="L29" s="10" t="str">
        <f>IF($B$26="","",IF(VLOOKUP($B$26,Samples!$A$3:$D$100,2,FALSE)='Intermediate Lookups'!$A2&amp;'Intermediate Lookups'!L$1,$B$26, ""))</f>
        <v/>
      </c>
      <c r="M29" s="10" t="str">
        <f>IF($B$26="","",IF(VLOOKUP($B$26,Samples!$A$3:$D$100,2,FALSE)='Intermediate Lookups'!$A2&amp;'Intermediate Lookups'!M$1,$B$26, ""))</f>
        <v/>
      </c>
    </row>
    <row r="30" spans="1:14" x14ac:dyDescent="0.25">
      <c r="A30" t="str">
        <f>IF(B26="","","B")</f>
        <v>B</v>
      </c>
      <c r="B30" s="10" t="str">
        <f>IF($B$26="","",IF(VLOOKUP($B$26,Samples!$A$3:$D$100,2,FALSE)='Intermediate Lookups'!$A3&amp;'Intermediate Lookups'!B$1,$B$26, ""))</f>
        <v/>
      </c>
      <c r="C30" s="10" t="str">
        <f>IF($B$26="","",IF(VLOOKUP($B$26,Samples!$A$3:$D$100,2,FALSE)='Intermediate Lookups'!$A3&amp;'Intermediate Lookups'!C$1,$B$26, ""))</f>
        <v/>
      </c>
      <c r="D30" s="10" t="str">
        <f>IF($B$26="","",IF(VLOOKUP($B$26,Samples!$A$3:$D$100,2,FALSE)='Intermediate Lookups'!$A3&amp;'Intermediate Lookups'!D$1,$B$26, ""))</f>
        <v/>
      </c>
      <c r="E30" s="10" t="str">
        <f>IF($B$26="","",IF(VLOOKUP($B$26,Samples!$A$3:$D$100,2,FALSE)='Intermediate Lookups'!$A3&amp;'Intermediate Lookups'!E$1,$B$26, ""))</f>
        <v/>
      </c>
      <c r="F30" s="10" t="str">
        <f>IF($B$26="","",IF(VLOOKUP($B$26,Samples!$A$3:$D$100,2,FALSE)='Intermediate Lookups'!$A3&amp;'Intermediate Lookups'!F$1,$B$26, ""))</f>
        <v/>
      </c>
      <c r="G30" s="10" t="str">
        <f>IF($B$26="","",IF(VLOOKUP($B$26,Samples!$A$3:$D$100,2,FALSE)='Intermediate Lookups'!$A3&amp;'Intermediate Lookups'!G$1,$B$26, ""))</f>
        <v/>
      </c>
      <c r="H30" s="10" t="str">
        <f>IF($B$26="","",IF(VLOOKUP($B$26,Samples!$A$3:$D$100,2,FALSE)='Intermediate Lookups'!$A3&amp;'Intermediate Lookups'!H$1,$B$26, ""))</f>
        <v/>
      </c>
      <c r="I30" s="10" t="str">
        <f>IF($B$26="","",IF(VLOOKUP($B$26,Samples!$A$3:$D$100,2,FALSE)='Intermediate Lookups'!$A3&amp;'Intermediate Lookups'!I$1,$B$26, ""))</f>
        <v/>
      </c>
      <c r="J30" s="10" t="str">
        <f>IF($B$26="","",IF(VLOOKUP($B$26,Samples!$A$3:$D$100,2,FALSE)='Intermediate Lookups'!$A3&amp;'Intermediate Lookups'!J$1,$B$26, ""))</f>
        <v/>
      </c>
      <c r="K30" s="10" t="str">
        <f>IF($B$26="","",IF(VLOOKUP($B$26,Samples!$A$3:$D$100,2,FALSE)='Intermediate Lookups'!$A3&amp;'Intermediate Lookups'!K$1,$B$26, ""))</f>
        <v/>
      </c>
      <c r="L30" s="10" t="str">
        <f>IF($B$26="","",IF(VLOOKUP($B$26,Samples!$A$3:$D$100,2,FALSE)='Intermediate Lookups'!$A3&amp;'Intermediate Lookups'!L$1,$B$26, ""))</f>
        <v/>
      </c>
      <c r="M30" s="10" t="str">
        <f>IF($B$26="","",IF(VLOOKUP($B$26,Samples!$A$3:$D$100,2,FALSE)='Intermediate Lookups'!$A3&amp;'Intermediate Lookups'!M$1,$B$26, ""))</f>
        <v/>
      </c>
    </row>
    <row r="31" spans="1:14" x14ac:dyDescent="0.25">
      <c r="A31" t="str">
        <f>IF(B26="","","C")</f>
        <v>C</v>
      </c>
      <c r="B31" s="10" t="str">
        <f>IF($B$26="","",IF(VLOOKUP($B$26,Samples!$A$3:$D$100,2,FALSE)='Intermediate Lookups'!$A4&amp;'Intermediate Lookups'!B$1,$B$26, ""))</f>
        <v/>
      </c>
      <c r="C31" s="10" t="str">
        <f>IF($B$26="","",IF(VLOOKUP($B$26,Samples!$A$3:$D$100,2,FALSE)='Intermediate Lookups'!$A4&amp;'Intermediate Lookups'!C$1,$B$26, ""))</f>
        <v/>
      </c>
      <c r="D31" s="10" t="str">
        <f>IF($B$26="","",IF(VLOOKUP($B$26,Samples!$A$3:$D$100,2,FALSE)='Intermediate Lookups'!$A4&amp;'Intermediate Lookups'!D$1,$B$26, ""))</f>
        <v/>
      </c>
      <c r="E31" s="10" t="str">
        <f>IF($B$26="","",IF(VLOOKUP($B$26,Samples!$A$3:$D$100,2,FALSE)='Intermediate Lookups'!$A4&amp;'Intermediate Lookups'!E$1,$B$26, ""))</f>
        <v/>
      </c>
      <c r="F31" s="10" t="str">
        <f>IF($B$26="","",IF(VLOOKUP($B$26,Samples!$A$3:$D$100,2,FALSE)='Intermediate Lookups'!$A4&amp;'Intermediate Lookups'!F$1,$B$26, ""))</f>
        <v/>
      </c>
      <c r="G31" s="10" t="str">
        <f>IF($B$26="","",IF(VLOOKUP($B$26,Samples!$A$3:$D$100,2,FALSE)='Intermediate Lookups'!$A4&amp;'Intermediate Lookups'!G$1,$B$26, ""))</f>
        <v/>
      </c>
      <c r="H31" s="10" t="str">
        <f>IF($B$26="","",IF(VLOOKUP($B$26,Samples!$A$3:$D$100,2,FALSE)='Intermediate Lookups'!$A4&amp;'Intermediate Lookups'!H$1,$B$26, ""))</f>
        <v/>
      </c>
      <c r="I31" s="10" t="str">
        <f>IF($B$26="","",IF(VLOOKUP($B$26,Samples!$A$3:$D$100,2,FALSE)='Intermediate Lookups'!$A4&amp;'Intermediate Lookups'!I$1,$B$26, ""))</f>
        <v/>
      </c>
      <c r="J31" s="10" t="str">
        <f>IF($B$26="","",IF(VLOOKUP($B$26,Samples!$A$3:$D$100,2,FALSE)='Intermediate Lookups'!$A4&amp;'Intermediate Lookups'!J$1,$B$26, ""))</f>
        <v/>
      </c>
      <c r="K31" s="10" t="str">
        <f>IF($B$26="","",IF(VLOOKUP($B$26,Samples!$A$3:$D$100,2,FALSE)='Intermediate Lookups'!$A4&amp;'Intermediate Lookups'!K$1,$B$26, ""))</f>
        <v/>
      </c>
      <c r="L31" s="10" t="str">
        <f>IF($B$26="","",IF(VLOOKUP($B$26,Samples!$A$3:$D$100,2,FALSE)='Intermediate Lookups'!$A4&amp;'Intermediate Lookups'!L$1,$B$26, ""))</f>
        <v/>
      </c>
      <c r="M31" s="10" t="str">
        <f>IF($B$26="","",IF(VLOOKUP($B$26,Samples!$A$3:$D$100,2,FALSE)='Intermediate Lookups'!$A4&amp;'Intermediate Lookups'!M$1,$B$26, ""))</f>
        <v/>
      </c>
    </row>
    <row r="32" spans="1:14" x14ac:dyDescent="0.25">
      <c r="A32" t="str">
        <f>IF(B26="","","D")</f>
        <v>D</v>
      </c>
      <c r="B32" s="10" t="str">
        <f>IF($B$26="","",IF(VLOOKUP($B$26,Samples!$A$3:$D$100,2,FALSE)='Intermediate Lookups'!$A5&amp;'Intermediate Lookups'!B$1,$B$26, ""))</f>
        <v/>
      </c>
      <c r="C32" s="10" t="str">
        <f>IF($B$26="","",IF(VLOOKUP($B$26,Samples!$A$3:$D$100,2,FALSE)='Intermediate Lookups'!$A5&amp;'Intermediate Lookups'!C$1,$B$26, ""))</f>
        <v/>
      </c>
      <c r="D32" s="10" t="str">
        <f>IF($B$26="","",IF(VLOOKUP($B$26,Samples!$A$3:$D$100,2,FALSE)='Intermediate Lookups'!$A5&amp;'Intermediate Lookups'!D$1,$B$26, ""))</f>
        <v/>
      </c>
      <c r="E32" s="10" t="str">
        <f>IF($B$26="","",IF(VLOOKUP($B$26,Samples!$A$3:$D$100,2,FALSE)='Intermediate Lookups'!$A5&amp;'Intermediate Lookups'!E$1,$B$26, ""))</f>
        <v/>
      </c>
      <c r="F32" s="10" t="str">
        <f>IF($B$26="","",IF(VLOOKUP($B$26,Samples!$A$3:$D$100,2,FALSE)='Intermediate Lookups'!$A5&amp;'Intermediate Lookups'!F$1,$B$26, ""))</f>
        <v/>
      </c>
      <c r="G32" s="10" t="str">
        <f>IF($B$26="","",IF(VLOOKUP($B$26,Samples!$A$3:$D$100,2,FALSE)='Intermediate Lookups'!$A5&amp;'Intermediate Lookups'!G$1,$B$26, ""))</f>
        <v/>
      </c>
      <c r="H32" s="10" t="str">
        <f>IF($B$26="","",IF(VLOOKUP($B$26,Samples!$A$3:$D$100,2,FALSE)='Intermediate Lookups'!$A5&amp;'Intermediate Lookups'!H$1,$B$26, ""))</f>
        <v/>
      </c>
      <c r="I32" s="10" t="str">
        <f>IF($B$26="","",IF(VLOOKUP($B$26,Samples!$A$3:$D$100,2,FALSE)='Intermediate Lookups'!$A5&amp;'Intermediate Lookups'!I$1,$B$26, ""))</f>
        <v/>
      </c>
      <c r="J32" s="10" t="str">
        <f>IF($B$26="","",IF(VLOOKUP($B$26,Samples!$A$3:$D$100,2,FALSE)='Intermediate Lookups'!$A5&amp;'Intermediate Lookups'!J$1,$B$26, ""))</f>
        <v/>
      </c>
      <c r="K32" s="10" t="str">
        <f>IF($B$26="","",IF(VLOOKUP($B$26,Samples!$A$3:$D$100,2,FALSE)='Intermediate Lookups'!$A5&amp;'Intermediate Lookups'!K$1,$B$26, ""))</f>
        <v/>
      </c>
      <c r="L32" s="10" t="str">
        <f>IF($B$26="","",IF(VLOOKUP($B$26,Samples!$A$3:$D$100,2,FALSE)='Intermediate Lookups'!$A5&amp;'Intermediate Lookups'!L$1,$B$26, ""))</f>
        <v/>
      </c>
      <c r="M32" s="10" t="str">
        <f>IF($B$26="","",IF(VLOOKUP($B$26,Samples!$A$3:$D$100,2,FALSE)='Intermediate Lookups'!$A5&amp;'Intermediate Lookups'!M$1,$B$26, ""))</f>
        <v/>
      </c>
    </row>
    <row r="33" spans="1:14" x14ac:dyDescent="0.25">
      <c r="A33" t="str">
        <f>IF(B26="","","E")</f>
        <v>E</v>
      </c>
      <c r="B33" s="10" t="str">
        <f>IF($B$26="","",IF(VLOOKUP($B$26,Samples!$A$3:$D$100,2,FALSE)='Intermediate Lookups'!$A6&amp;'Intermediate Lookups'!B$1,$B$26, ""))</f>
        <v/>
      </c>
      <c r="C33" s="10" t="str">
        <f>IF($B$26="","",IF(VLOOKUP($B$26,Samples!$A$3:$D$100,2,FALSE)='Intermediate Lookups'!$A6&amp;'Intermediate Lookups'!C$1,$B$26, ""))</f>
        <v/>
      </c>
      <c r="D33" s="10" t="str">
        <f>IF($B$26="","",IF(VLOOKUP($B$26,Samples!$A$3:$D$100,2,FALSE)='Intermediate Lookups'!$A6&amp;'Intermediate Lookups'!D$1,$B$26, ""))</f>
        <v/>
      </c>
      <c r="E33" s="10" t="str">
        <f>IF($B$26="","",IF(VLOOKUP($B$26,Samples!$A$3:$D$100,2,FALSE)='Intermediate Lookups'!$A6&amp;'Intermediate Lookups'!E$1,$B$26, ""))</f>
        <v/>
      </c>
      <c r="F33" s="10" t="str">
        <f>IF($B$26="","",IF(VLOOKUP($B$26,Samples!$A$3:$D$100,2,FALSE)='Intermediate Lookups'!$A6&amp;'Intermediate Lookups'!F$1,$B$26, ""))</f>
        <v/>
      </c>
      <c r="G33" s="10" t="str">
        <f>IF($B$26="","",IF(VLOOKUP($B$26,Samples!$A$3:$D$100,2,FALSE)='Intermediate Lookups'!$A6&amp;'Intermediate Lookups'!G$1,$B$26, ""))</f>
        <v/>
      </c>
      <c r="H33" s="10" t="str">
        <f>IF($B$26="","",IF(VLOOKUP($B$26,Samples!$A$3:$D$100,2,FALSE)='Intermediate Lookups'!$A6&amp;'Intermediate Lookups'!H$1,$B$26, ""))</f>
        <v/>
      </c>
      <c r="I33" s="10" t="str">
        <f>IF($B$26="","",IF(VLOOKUP($B$26,Samples!$A$3:$D$100,2,FALSE)='Intermediate Lookups'!$A6&amp;'Intermediate Lookups'!I$1,$B$26, ""))</f>
        <v/>
      </c>
      <c r="J33" s="10" t="str">
        <f>IF($B$26="","",IF(VLOOKUP($B$26,Samples!$A$3:$D$100,2,FALSE)='Intermediate Lookups'!$A6&amp;'Intermediate Lookups'!J$1,$B$26, ""))</f>
        <v/>
      </c>
      <c r="K33" s="10" t="str">
        <f>IF($B$26="","",IF(VLOOKUP($B$26,Samples!$A$3:$D$100,2,FALSE)='Intermediate Lookups'!$A6&amp;'Intermediate Lookups'!K$1,$B$26, ""))</f>
        <v/>
      </c>
      <c r="L33" s="10" t="str">
        <f>IF($B$26="","",IF(VLOOKUP($B$26,Samples!$A$3:$D$100,2,FALSE)='Intermediate Lookups'!$A6&amp;'Intermediate Lookups'!L$1,$B$26, ""))</f>
        <v/>
      </c>
      <c r="M33" s="10" t="str">
        <f>IF($B$26="","",IF(VLOOKUP($B$26,Samples!$A$3:$D$100,2,FALSE)='Intermediate Lookups'!$A6&amp;'Intermediate Lookups'!M$1,$B$26, ""))</f>
        <v/>
      </c>
    </row>
    <row r="34" spans="1:14" x14ac:dyDescent="0.25">
      <c r="A34" t="str">
        <f>IF(B26="","","F")</f>
        <v>F</v>
      </c>
      <c r="B34" s="10" t="str">
        <f>IF($B$26="","",IF(VLOOKUP($B$26,Samples!$A$3:$D$100,2,FALSE)='Intermediate Lookups'!$A7&amp;'Intermediate Lookups'!B$1,$B$26, ""))</f>
        <v/>
      </c>
      <c r="C34" s="10" t="str">
        <f>IF($B$26="","",IF(VLOOKUP($B$26,Samples!$A$3:$D$100,2,FALSE)='Intermediate Lookups'!$A7&amp;'Intermediate Lookups'!C$1,$B$26, ""))</f>
        <v/>
      </c>
      <c r="D34" s="10" t="str">
        <f>IF($B$26="","",IF(VLOOKUP($B$26,Samples!$A$3:$D$100,2,FALSE)='Intermediate Lookups'!$A7&amp;'Intermediate Lookups'!D$1,$B$26, ""))</f>
        <v/>
      </c>
      <c r="E34" s="10" t="str">
        <f>IF($B$26="","",IF(VLOOKUP($B$26,Samples!$A$3:$D$100,2,FALSE)='Intermediate Lookups'!$A7&amp;'Intermediate Lookups'!E$1,$B$26, ""))</f>
        <v/>
      </c>
      <c r="F34" s="10" t="str">
        <f>IF($B$26="","",IF(VLOOKUP($B$26,Samples!$A$3:$D$100,2,FALSE)='Intermediate Lookups'!$A7&amp;'Intermediate Lookups'!F$1,$B$26, ""))</f>
        <v/>
      </c>
      <c r="G34" s="10" t="str">
        <f>IF($B$26="","",IF(VLOOKUP($B$26,Samples!$A$3:$D$100,2,FALSE)='Intermediate Lookups'!$A7&amp;'Intermediate Lookups'!G$1,$B$26, ""))</f>
        <v/>
      </c>
      <c r="H34" s="10" t="str">
        <f>IF($B$26="","",IF(VLOOKUP($B$26,Samples!$A$3:$D$100,2,FALSE)='Intermediate Lookups'!$A7&amp;'Intermediate Lookups'!H$1,$B$26, ""))</f>
        <v/>
      </c>
      <c r="I34" s="10" t="str">
        <f>IF($B$26="","",IF(VLOOKUP($B$26,Samples!$A$3:$D$100,2,FALSE)='Intermediate Lookups'!$A7&amp;'Intermediate Lookups'!I$1,$B$26, ""))</f>
        <v/>
      </c>
      <c r="J34" s="10" t="str">
        <f>IF($B$26="","",IF(VLOOKUP($B$26,Samples!$A$3:$D$100,2,FALSE)='Intermediate Lookups'!$A7&amp;'Intermediate Lookups'!J$1,$B$26, ""))</f>
        <v/>
      </c>
      <c r="K34" s="10" t="str">
        <f>IF($B$26="","",IF(VLOOKUP($B$26,Samples!$A$3:$D$100,2,FALSE)='Intermediate Lookups'!$A7&amp;'Intermediate Lookups'!K$1,$B$26, ""))</f>
        <v/>
      </c>
      <c r="L34" s="10" t="str">
        <f>IF($B$26="","",IF(VLOOKUP($B$26,Samples!$A$3:$D$100,2,FALSE)='Intermediate Lookups'!$A7&amp;'Intermediate Lookups'!L$1,$B$26, ""))</f>
        <v/>
      </c>
      <c r="M34" s="10" t="str">
        <f>IF($B$26="","",IF(VLOOKUP($B$26,Samples!$A$3:$D$100,2,FALSE)='Intermediate Lookups'!$A7&amp;'Intermediate Lookups'!M$1,$B$26, ""))</f>
        <v/>
      </c>
    </row>
    <row r="35" spans="1:14" x14ac:dyDescent="0.25">
      <c r="A35" t="str">
        <f>IF(B26="","","G")</f>
        <v>G</v>
      </c>
      <c r="B35" s="10" t="str">
        <f>IF($B$26="","",IF(VLOOKUP($B$26,Samples!$A$3:$D$100,2,FALSE)='Intermediate Lookups'!$A8&amp;'Intermediate Lookups'!B$1,$B$26, ""))</f>
        <v/>
      </c>
      <c r="C35" s="10" t="str">
        <f>IF($B$26="","",IF(VLOOKUP($B$26,Samples!$A$3:$D$100,2,FALSE)='Intermediate Lookups'!$A8&amp;'Intermediate Lookups'!C$1,$B$26, ""))</f>
        <v/>
      </c>
      <c r="D35" s="10" t="str">
        <f>IF($B$26="","",IF(VLOOKUP($B$26,Samples!$A$3:$D$100,2,FALSE)='Intermediate Lookups'!$A8&amp;'Intermediate Lookups'!D$1,$B$26, ""))</f>
        <v>tug</v>
      </c>
      <c r="E35" s="10" t="str">
        <f>IF($B$26="","",IF(VLOOKUP($B$26,Samples!$A$3:$D$100,2,FALSE)='Intermediate Lookups'!$A8&amp;'Intermediate Lookups'!E$1,$B$26, ""))</f>
        <v/>
      </c>
      <c r="F35" s="10" t="str">
        <f>IF($B$26="","",IF(VLOOKUP($B$26,Samples!$A$3:$D$100,2,FALSE)='Intermediate Lookups'!$A8&amp;'Intermediate Lookups'!F$1,$B$26, ""))</f>
        <v/>
      </c>
      <c r="G35" s="10" t="str">
        <f>IF($B$26="","",IF(VLOOKUP($B$26,Samples!$A$3:$D$100,2,FALSE)='Intermediate Lookups'!$A8&amp;'Intermediate Lookups'!G$1,$B$26, ""))</f>
        <v/>
      </c>
      <c r="H35" s="10" t="str">
        <f>IF($B$26="","",IF(VLOOKUP($B$26,Samples!$A$3:$D$100,2,FALSE)='Intermediate Lookups'!$A8&amp;'Intermediate Lookups'!H$1,$B$26, ""))</f>
        <v/>
      </c>
      <c r="I35" s="10" t="str">
        <f>IF($B$26="","",IF(VLOOKUP($B$26,Samples!$A$3:$D$100,2,FALSE)='Intermediate Lookups'!$A8&amp;'Intermediate Lookups'!I$1,$B$26, ""))</f>
        <v/>
      </c>
      <c r="J35" s="10" t="str">
        <f>IF($B$26="","",IF(VLOOKUP($B$26,Samples!$A$3:$D$100,2,FALSE)='Intermediate Lookups'!$A8&amp;'Intermediate Lookups'!J$1,$B$26, ""))</f>
        <v/>
      </c>
      <c r="K35" s="10" t="str">
        <f>IF($B$26="","",IF(VLOOKUP($B$26,Samples!$A$3:$D$100,2,FALSE)='Intermediate Lookups'!$A8&amp;'Intermediate Lookups'!K$1,$B$26, ""))</f>
        <v/>
      </c>
      <c r="L35" s="10" t="str">
        <f>IF($B$26="","",IF(VLOOKUP($B$26,Samples!$A$3:$D$100,2,FALSE)='Intermediate Lookups'!$A8&amp;'Intermediate Lookups'!L$1,$B$26, ""))</f>
        <v/>
      </c>
      <c r="M35" s="10" t="str">
        <f>IF($B$26="","",IF(VLOOKUP($B$26,Samples!$A$3:$D$100,2,FALSE)='Intermediate Lookups'!$A8&amp;'Intermediate Lookups'!M$1,$B$26, ""))</f>
        <v/>
      </c>
    </row>
    <row r="36" spans="1:14" x14ac:dyDescent="0.25">
      <c r="A36" t="str">
        <f>IF(B26="","","H")</f>
        <v>H</v>
      </c>
      <c r="B36" s="10" t="str">
        <f>IF($B$26="","",IF(VLOOKUP($B$26,Samples!$A$3:$D$100,2,FALSE)='Intermediate Lookups'!$A9&amp;'Intermediate Lookups'!B$1,$B$26, ""))</f>
        <v/>
      </c>
      <c r="C36" s="10" t="str">
        <f>IF($B$26="","",IF(VLOOKUP($B$26,Samples!$A$3:$D$100,2,FALSE)='Intermediate Lookups'!$A9&amp;'Intermediate Lookups'!C$1,$B$26, ""))</f>
        <v/>
      </c>
      <c r="D36" s="10" t="str">
        <f>IF($B$26="","",IF(VLOOKUP($B$26,Samples!$A$3:$D$100,2,FALSE)='Intermediate Lookups'!$A9&amp;'Intermediate Lookups'!D$1,$B$26, ""))</f>
        <v/>
      </c>
      <c r="E36" s="10" t="str">
        <f>IF($B$26="","",IF(VLOOKUP($B$26,Samples!$A$3:$D$100,2,FALSE)='Intermediate Lookups'!$A9&amp;'Intermediate Lookups'!E$1,$B$26, ""))</f>
        <v/>
      </c>
      <c r="F36" s="10" t="str">
        <f>IF($B$26="","",IF(VLOOKUP($B$26,Samples!$A$3:$D$100,2,FALSE)='Intermediate Lookups'!$A9&amp;'Intermediate Lookups'!F$1,$B$26, ""))</f>
        <v/>
      </c>
      <c r="G36" s="10" t="str">
        <f>IF($B$26="","",IF(VLOOKUP($B$26,Samples!$A$3:$D$100,2,FALSE)='Intermediate Lookups'!$A9&amp;'Intermediate Lookups'!G$1,$B$26, ""))</f>
        <v/>
      </c>
      <c r="H36" s="10" t="str">
        <f>IF($B$26="","",IF(VLOOKUP($B$26,Samples!$A$3:$D$100,2,FALSE)='Intermediate Lookups'!$A9&amp;'Intermediate Lookups'!H$1,$B$26, ""))</f>
        <v/>
      </c>
      <c r="I36" s="10" t="str">
        <f>IF($B$26="","",IF(VLOOKUP($B$26,Samples!$A$3:$D$100,2,FALSE)='Intermediate Lookups'!$A9&amp;'Intermediate Lookups'!I$1,$B$26, ""))</f>
        <v/>
      </c>
      <c r="J36" s="10" t="str">
        <f>IF($B$26="","",IF(VLOOKUP($B$26,Samples!$A$3:$D$100,2,FALSE)='Intermediate Lookups'!$A9&amp;'Intermediate Lookups'!J$1,$B$26, ""))</f>
        <v/>
      </c>
      <c r="K36" s="10" t="str">
        <f>IF($B$26="","",IF(VLOOKUP($B$26,Samples!$A$3:$D$100,2,FALSE)='Intermediate Lookups'!$A9&amp;'Intermediate Lookups'!K$1,$B$26, ""))</f>
        <v/>
      </c>
      <c r="L36" s="10" t="str">
        <f>IF($B$26="","",IF(VLOOKUP($B$26,Samples!$A$3:$D$100,2,FALSE)='Intermediate Lookups'!$A9&amp;'Intermediate Lookups'!L$1,$B$26, ""))</f>
        <v/>
      </c>
      <c r="M36" s="10" t="str">
        <f>IF($B$26="","",IF(VLOOKUP($B$26,Samples!$A$3:$D$100,2,FALSE)='Intermediate Lookups'!$A9&amp;'Intermediate Lookups'!M$1,$B$26, ""))</f>
        <v/>
      </c>
    </row>
    <row r="38" spans="1:14" x14ac:dyDescent="0.25">
      <c r="A38" t="str">
        <f>IF(B38="","","Pipetting step")</f>
        <v>Pipetting step</v>
      </c>
      <c r="B38" t="str">
        <f>IF(ISBLANK(Samples!A6),"",Samples!A6)</f>
        <v>uke</v>
      </c>
      <c r="C38">
        <f>IF(B38="","",VLOOKUP(B38,Samples!$A$3:$D$100,4,FALSE))</f>
        <v>3.3</v>
      </c>
      <c r="D38">
        <f>IF(B38="","",8)</f>
        <v>8</v>
      </c>
      <c r="E38">
        <f>IF(B38="","",12)</f>
        <v>12</v>
      </c>
      <c r="F38" t="str">
        <f>IF(B38="","","Standard")</f>
        <v>Standard</v>
      </c>
      <c r="G38" t="str">
        <f>IF(B38="","","Color")</f>
        <v>Color</v>
      </c>
      <c r="I38">
        <f>IF(B38="","",6)</f>
        <v>6</v>
      </c>
      <c r="J38">
        <f>IF(B38="","",6)</f>
        <v>6</v>
      </c>
      <c r="K38" t="str">
        <f>IF(B38="","","Normal")</f>
        <v>Normal</v>
      </c>
      <c r="L38" t="str">
        <f>IF(B38="","","Single-channel")</f>
        <v>Single-channel</v>
      </c>
      <c r="M38" t="str">
        <f>IF(B38="","","No")</f>
        <v>No</v>
      </c>
      <c r="N38" t="str">
        <f>IF(B38="","","No")</f>
        <v>No</v>
      </c>
    </row>
    <row r="39" spans="1:14" x14ac:dyDescent="0.25">
      <c r="M39" t="str">
        <f>IF(B38="","","Per well")</f>
        <v>Per well</v>
      </c>
      <c r="N39" t="str">
        <f>IF(B38="","","On source")</f>
        <v>On source</v>
      </c>
    </row>
    <row r="40" spans="1:14" x14ac:dyDescent="0.25">
      <c r="B40">
        <f>IF(B38="","",1)</f>
        <v>1</v>
      </c>
      <c r="C40">
        <f>IF(B38="","",2)</f>
        <v>2</v>
      </c>
      <c r="D40">
        <f>IF(B38="","",3)</f>
        <v>3</v>
      </c>
      <c r="E40">
        <f>IF(B38="","",4)</f>
        <v>4</v>
      </c>
      <c r="F40">
        <f>IF(B38="","",5)</f>
        <v>5</v>
      </c>
      <c r="G40">
        <f>IF(B38="","",6)</f>
        <v>6</v>
      </c>
      <c r="H40">
        <f>IF(B38="","",7)</f>
        <v>7</v>
      </c>
      <c r="I40">
        <f>IF(B38="","",8)</f>
        <v>8</v>
      </c>
      <c r="J40">
        <f>IF(B38="","",9)</f>
        <v>9</v>
      </c>
      <c r="K40">
        <f>IF(B38="","",10)</f>
        <v>10</v>
      </c>
      <c r="L40">
        <f>IF(B38="","",11)</f>
        <v>11</v>
      </c>
      <c r="M40">
        <f>IF(B38="","",12)</f>
        <v>12</v>
      </c>
    </row>
    <row r="41" spans="1:14" x14ac:dyDescent="0.25">
      <c r="A41" t="str">
        <f>IF(B38="","","A")</f>
        <v>A</v>
      </c>
      <c r="B41" s="10" t="str">
        <f>IF($B$38="","",IF(VLOOKUP($B$38,Samples!$A$3:$D$100,2,FALSE)='Intermediate Lookups'!$A2&amp;'Intermediate Lookups'!B$1,$B$38, ""))</f>
        <v/>
      </c>
      <c r="C41" s="10" t="str">
        <f>IF($B$38="","",IF(VLOOKUP($B$38,Samples!$A$3:$D$100,2,FALSE)='Intermediate Lookups'!$A2&amp;'Intermediate Lookups'!C$1,$B$38, ""))</f>
        <v/>
      </c>
      <c r="D41" s="10" t="str">
        <f>IF($B$38="","",IF(VLOOKUP($B$38,Samples!$A$3:$D$100,2,FALSE)='Intermediate Lookups'!$A2&amp;'Intermediate Lookups'!D$1,$B$38, ""))</f>
        <v/>
      </c>
      <c r="E41" s="10" t="str">
        <f>IF($B$38="","",IF(VLOOKUP($B$38,Samples!$A$3:$D$100,2,FALSE)='Intermediate Lookups'!$A2&amp;'Intermediate Lookups'!E$1,$B$38, ""))</f>
        <v/>
      </c>
      <c r="F41" s="10" t="str">
        <f>IF($B$38="","",IF(VLOOKUP($B$38,Samples!$A$3:$D$100,2,FALSE)='Intermediate Lookups'!$A2&amp;'Intermediate Lookups'!F$1,$B$38, ""))</f>
        <v/>
      </c>
      <c r="G41" s="10" t="str">
        <f>IF($B$38="","",IF(VLOOKUP($B$38,Samples!$A$3:$D$100,2,FALSE)='Intermediate Lookups'!$A2&amp;'Intermediate Lookups'!G$1,$B$38, ""))</f>
        <v/>
      </c>
      <c r="H41" s="10" t="str">
        <f>IF($B$38="","",IF(VLOOKUP($B$38,Samples!$A$3:$D$100,2,FALSE)='Intermediate Lookups'!$A2&amp;'Intermediate Lookups'!H$1,$B$38, ""))</f>
        <v/>
      </c>
      <c r="I41" s="10" t="str">
        <f>IF($B$38="","",IF(VLOOKUP($B$38,Samples!$A$3:$D$100,2,FALSE)='Intermediate Lookups'!$A2&amp;'Intermediate Lookups'!I$1,$B$38, ""))</f>
        <v/>
      </c>
      <c r="J41" s="10" t="str">
        <f>IF($B$38="","",IF(VLOOKUP($B$38,Samples!$A$3:$D$100,2,FALSE)='Intermediate Lookups'!$A2&amp;'Intermediate Lookups'!J$1,$B$38, ""))</f>
        <v/>
      </c>
      <c r="K41" s="10" t="str">
        <f>IF($B$38="","",IF(VLOOKUP($B$38,Samples!$A$3:$D$100,2,FALSE)='Intermediate Lookups'!$A2&amp;'Intermediate Lookups'!K$1,$B$38, ""))</f>
        <v/>
      </c>
      <c r="L41" s="10" t="str">
        <f>IF($B$38="","",IF(VLOOKUP($B$38,Samples!$A$3:$D$100,2,FALSE)='Intermediate Lookups'!$A2&amp;'Intermediate Lookups'!L$1,$B$38, ""))</f>
        <v/>
      </c>
      <c r="M41" s="10" t="str">
        <f>IF($B$38="","",IF(VLOOKUP($B$38,Samples!$A$3:$D$100,2,FALSE)='Intermediate Lookups'!$A2&amp;'Intermediate Lookups'!M$1,$B$38, ""))</f>
        <v/>
      </c>
    </row>
    <row r="42" spans="1:14" x14ac:dyDescent="0.25">
      <c r="A42" t="str">
        <f>IF(B38="","","B")</f>
        <v>B</v>
      </c>
      <c r="B42" s="10" t="str">
        <f>IF($B$38="","",IF(VLOOKUP($B$38,Samples!$A$3:$D$100,2,FALSE)='Intermediate Lookups'!$A3&amp;'Intermediate Lookups'!B$1,$B$38, ""))</f>
        <v/>
      </c>
      <c r="C42" s="10" t="str">
        <f>IF($B$38="","",IF(VLOOKUP($B$38,Samples!$A$3:$D$100,2,FALSE)='Intermediate Lookups'!$A3&amp;'Intermediate Lookups'!C$1,$B$38, ""))</f>
        <v/>
      </c>
      <c r="D42" s="10" t="str">
        <f>IF($B$38="","",IF(VLOOKUP($B$38,Samples!$A$3:$D$100,2,FALSE)='Intermediate Lookups'!$A3&amp;'Intermediate Lookups'!D$1,$B$38, ""))</f>
        <v/>
      </c>
      <c r="E42" s="10" t="str">
        <f>IF($B$38="","",IF(VLOOKUP($B$38,Samples!$A$3:$D$100,2,FALSE)='Intermediate Lookups'!$A3&amp;'Intermediate Lookups'!E$1,$B$38, ""))</f>
        <v/>
      </c>
      <c r="F42" s="10" t="str">
        <f>IF($B$38="","",IF(VLOOKUP($B$38,Samples!$A$3:$D$100,2,FALSE)='Intermediate Lookups'!$A3&amp;'Intermediate Lookups'!F$1,$B$38, ""))</f>
        <v/>
      </c>
      <c r="G42" s="10" t="str">
        <f>IF($B$38="","",IF(VLOOKUP($B$38,Samples!$A$3:$D$100,2,FALSE)='Intermediate Lookups'!$A3&amp;'Intermediate Lookups'!G$1,$B$38, ""))</f>
        <v/>
      </c>
      <c r="H42" s="10" t="str">
        <f>IF($B$38="","",IF(VLOOKUP($B$38,Samples!$A$3:$D$100,2,FALSE)='Intermediate Lookups'!$A3&amp;'Intermediate Lookups'!H$1,$B$38, ""))</f>
        <v/>
      </c>
      <c r="I42" s="10" t="str">
        <f>IF($B$38="","",IF(VLOOKUP($B$38,Samples!$A$3:$D$100,2,FALSE)='Intermediate Lookups'!$A3&amp;'Intermediate Lookups'!I$1,$B$38, ""))</f>
        <v/>
      </c>
      <c r="J42" s="10" t="str">
        <f>IF($B$38="","",IF(VLOOKUP($B$38,Samples!$A$3:$D$100,2,FALSE)='Intermediate Lookups'!$A3&amp;'Intermediate Lookups'!J$1,$B$38, ""))</f>
        <v/>
      </c>
      <c r="K42" s="10" t="str">
        <f>IF($B$38="","",IF(VLOOKUP($B$38,Samples!$A$3:$D$100,2,FALSE)='Intermediate Lookups'!$A3&amp;'Intermediate Lookups'!K$1,$B$38, ""))</f>
        <v/>
      </c>
      <c r="L42" s="10" t="str">
        <f>IF($B$38="","",IF(VLOOKUP($B$38,Samples!$A$3:$D$100,2,FALSE)='Intermediate Lookups'!$A3&amp;'Intermediate Lookups'!L$1,$B$38, ""))</f>
        <v/>
      </c>
      <c r="M42" s="10" t="str">
        <f>IF($B$38="","",IF(VLOOKUP($B$38,Samples!$A$3:$D$100,2,FALSE)='Intermediate Lookups'!$A3&amp;'Intermediate Lookups'!M$1,$B$38, ""))</f>
        <v/>
      </c>
    </row>
    <row r="43" spans="1:14" x14ac:dyDescent="0.25">
      <c r="A43" t="str">
        <f>IF(B38="","","C")</f>
        <v>C</v>
      </c>
      <c r="B43" s="10" t="str">
        <f>IF($B$38="","",IF(VLOOKUP($B$38,Samples!$A$3:$D$100,2,FALSE)='Intermediate Lookups'!$A4&amp;'Intermediate Lookups'!B$1,$B$38, ""))</f>
        <v/>
      </c>
      <c r="C43" s="10" t="str">
        <f>IF($B$38="","",IF(VLOOKUP($B$38,Samples!$A$3:$D$100,2,FALSE)='Intermediate Lookups'!$A4&amp;'Intermediate Lookups'!C$1,$B$38, ""))</f>
        <v/>
      </c>
      <c r="D43" s="10" t="str">
        <f>IF($B$38="","",IF(VLOOKUP($B$38,Samples!$A$3:$D$100,2,FALSE)='Intermediate Lookups'!$A4&amp;'Intermediate Lookups'!D$1,$B$38, ""))</f>
        <v/>
      </c>
      <c r="E43" s="10" t="str">
        <f>IF($B$38="","",IF(VLOOKUP($B$38,Samples!$A$3:$D$100,2,FALSE)='Intermediate Lookups'!$A4&amp;'Intermediate Lookups'!E$1,$B$38, ""))</f>
        <v/>
      </c>
      <c r="F43" s="10" t="str">
        <f>IF($B$38="","",IF(VLOOKUP($B$38,Samples!$A$3:$D$100,2,FALSE)='Intermediate Lookups'!$A4&amp;'Intermediate Lookups'!F$1,$B$38, ""))</f>
        <v/>
      </c>
      <c r="G43" s="10" t="str">
        <f>IF($B$38="","",IF(VLOOKUP($B$38,Samples!$A$3:$D$100,2,FALSE)='Intermediate Lookups'!$A4&amp;'Intermediate Lookups'!G$1,$B$38, ""))</f>
        <v/>
      </c>
      <c r="H43" s="10" t="str">
        <f>IF($B$38="","",IF(VLOOKUP($B$38,Samples!$A$3:$D$100,2,FALSE)='Intermediate Lookups'!$A4&amp;'Intermediate Lookups'!H$1,$B$38, ""))</f>
        <v/>
      </c>
      <c r="I43" s="10" t="str">
        <f>IF($B$38="","",IF(VLOOKUP($B$38,Samples!$A$3:$D$100,2,FALSE)='Intermediate Lookups'!$A4&amp;'Intermediate Lookups'!I$1,$B$38, ""))</f>
        <v/>
      </c>
      <c r="J43" s="10" t="str">
        <f>IF($B$38="","",IF(VLOOKUP($B$38,Samples!$A$3:$D$100,2,FALSE)='Intermediate Lookups'!$A4&amp;'Intermediate Lookups'!J$1,$B$38, ""))</f>
        <v/>
      </c>
      <c r="K43" s="10" t="str">
        <f>IF($B$38="","",IF(VLOOKUP($B$38,Samples!$A$3:$D$100,2,FALSE)='Intermediate Lookups'!$A4&amp;'Intermediate Lookups'!K$1,$B$38, ""))</f>
        <v/>
      </c>
      <c r="L43" s="10" t="str">
        <f>IF($B$38="","",IF(VLOOKUP($B$38,Samples!$A$3:$D$100,2,FALSE)='Intermediate Lookups'!$A4&amp;'Intermediate Lookups'!L$1,$B$38, ""))</f>
        <v/>
      </c>
      <c r="M43" s="10" t="str">
        <f>IF($B$38="","",IF(VLOOKUP($B$38,Samples!$A$3:$D$100,2,FALSE)='Intermediate Lookups'!$A4&amp;'Intermediate Lookups'!M$1,$B$38, ""))</f>
        <v/>
      </c>
    </row>
    <row r="44" spans="1:14" x14ac:dyDescent="0.25">
      <c r="A44" t="str">
        <f>IF(B38="","","D")</f>
        <v>D</v>
      </c>
      <c r="B44" s="10" t="str">
        <f>IF($B$38="","",IF(VLOOKUP($B$38,Samples!$A$3:$D$100,2,FALSE)='Intermediate Lookups'!$A5&amp;'Intermediate Lookups'!B$1,$B$38, ""))</f>
        <v/>
      </c>
      <c r="C44" s="10" t="str">
        <f>IF($B$38="","",IF(VLOOKUP($B$38,Samples!$A$3:$D$100,2,FALSE)='Intermediate Lookups'!$A5&amp;'Intermediate Lookups'!C$1,$B$38, ""))</f>
        <v/>
      </c>
      <c r="D44" s="10" t="str">
        <f>IF($B$38="","",IF(VLOOKUP($B$38,Samples!$A$3:$D$100,2,FALSE)='Intermediate Lookups'!$A5&amp;'Intermediate Lookups'!D$1,$B$38, ""))</f>
        <v/>
      </c>
      <c r="E44" s="10" t="str">
        <f>IF($B$38="","",IF(VLOOKUP($B$38,Samples!$A$3:$D$100,2,FALSE)='Intermediate Lookups'!$A5&amp;'Intermediate Lookups'!E$1,$B$38, ""))</f>
        <v/>
      </c>
      <c r="F44" s="10" t="str">
        <f>IF($B$38="","",IF(VLOOKUP($B$38,Samples!$A$3:$D$100,2,FALSE)='Intermediate Lookups'!$A5&amp;'Intermediate Lookups'!F$1,$B$38, ""))</f>
        <v/>
      </c>
      <c r="G44" s="10" t="str">
        <f>IF($B$38="","",IF(VLOOKUP($B$38,Samples!$A$3:$D$100,2,FALSE)='Intermediate Lookups'!$A5&amp;'Intermediate Lookups'!G$1,$B$38, ""))</f>
        <v/>
      </c>
      <c r="H44" s="10" t="str">
        <f>IF($B$38="","",IF(VLOOKUP($B$38,Samples!$A$3:$D$100,2,FALSE)='Intermediate Lookups'!$A5&amp;'Intermediate Lookups'!H$1,$B$38, ""))</f>
        <v/>
      </c>
      <c r="I44" s="10" t="str">
        <f>IF($B$38="","",IF(VLOOKUP($B$38,Samples!$A$3:$D$100,2,FALSE)='Intermediate Lookups'!$A5&amp;'Intermediate Lookups'!I$1,$B$38, ""))</f>
        <v/>
      </c>
      <c r="J44" s="10" t="str">
        <f>IF($B$38="","",IF(VLOOKUP($B$38,Samples!$A$3:$D$100,2,FALSE)='Intermediate Lookups'!$A5&amp;'Intermediate Lookups'!J$1,$B$38, ""))</f>
        <v/>
      </c>
      <c r="K44" s="10" t="str">
        <f>IF($B$38="","",IF(VLOOKUP($B$38,Samples!$A$3:$D$100,2,FALSE)='Intermediate Lookups'!$A5&amp;'Intermediate Lookups'!K$1,$B$38, ""))</f>
        <v/>
      </c>
      <c r="L44" s="10" t="str">
        <f>IF($B$38="","",IF(VLOOKUP($B$38,Samples!$A$3:$D$100,2,FALSE)='Intermediate Lookups'!$A5&amp;'Intermediate Lookups'!L$1,$B$38, ""))</f>
        <v/>
      </c>
      <c r="M44" s="10" t="str">
        <f>IF($B$38="","",IF(VLOOKUP($B$38,Samples!$A$3:$D$100,2,FALSE)='Intermediate Lookups'!$A5&amp;'Intermediate Lookups'!M$1,$B$38, ""))</f>
        <v/>
      </c>
    </row>
    <row r="45" spans="1:14" x14ac:dyDescent="0.25">
      <c r="A45" t="str">
        <f>IF(B38="","","E")</f>
        <v>E</v>
      </c>
      <c r="B45" s="10" t="str">
        <f>IF($B$38="","",IF(VLOOKUP($B$38,Samples!$A$3:$D$100,2,FALSE)='Intermediate Lookups'!$A6&amp;'Intermediate Lookups'!B$1,$B$38, ""))</f>
        <v/>
      </c>
      <c r="C45" s="10" t="str">
        <f>IF($B$38="","",IF(VLOOKUP($B$38,Samples!$A$3:$D$100,2,FALSE)='Intermediate Lookups'!$A6&amp;'Intermediate Lookups'!C$1,$B$38, ""))</f>
        <v/>
      </c>
      <c r="D45" s="10" t="str">
        <f>IF($B$38="","",IF(VLOOKUP($B$38,Samples!$A$3:$D$100,2,FALSE)='Intermediate Lookups'!$A6&amp;'Intermediate Lookups'!D$1,$B$38, ""))</f>
        <v/>
      </c>
      <c r="E45" s="10" t="str">
        <f>IF($B$38="","",IF(VLOOKUP($B$38,Samples!$A$3:$D$100,2,FALSE)='Intermediate Lookups'!$A6&amp;'Intermediate Lookups'!E$1,$B$38, ""))</f>
        <v/>
      </c>
      <c r="F45" s="10" t="str">
        <f>IF($B$38="","",IF(VLOOKUP($B$38,Samples!$A$3:$D$100,2,FALSE)='Intermediate Lookups'!$A6&amp;'Intermediate Lookups'!F$1,$B$38, ""))</f>
        <v/>
      </c>
      <c r="G45" s="10" t="str">
        <f>IF($B$38="","",IF(VLOOKUP($B$38,Samples!$A$3:$D$100,2,FALSE)='Intermediate Lookups'!$A6&amp;'Intermediate Lookups'!G$1,$B$38, ""))</f>
        <v/>
      </c>
      <c r="H45" s="10" t="str">
        <f>IF($B$38="","",IF(VLOOKUP($B$38,Samples!$A$3:$D$100,2,FALSE)='Intermediate Lookups'!$A6&amp;'Intermediate Lookups'!H$1,$B$38, ""))</f>
        <v/>
      </c>
      <c r="I45" s="10" t="str">
        <f>IF($B$38="","",IF(VLOOKUP($B$38,Samples!$A$3:$D$100,2,FALSE)='Intermediate Lookups'!$A6&amp;'Intermediate Lookups'!I$1,$B$38, ""))</f>
        <v/>
      </c>
      <c r="J45" s="10" t="str">
        <f>IF($B$38="","",IF(VLOOKUP($B$38,Samples!$A$3:$D$100,2,FALSE)='Intermediate Lookups'!$A6&amp;'Intermediate Lookups'!J$1,$B$38, ""))</f>
        <v/>
      </c>
      <c r="K45" s="10" t="str">
        <f>IF($B$38="","",IF(VLOOKUP($B$38,Samples!$A$3:$D$100,2,FALSE)='Intermediate Lookups'!$A6&amp;'Intermediate Lookups'!K$1,$B$38, ""))</f>
        <v/>
      </c>
      <c r="L45" s="10" t="str">
        <f>IF($B$38="","",IF(VLOOKUP($B$38,Samples!$A$3:$D$100,2,FALSE)='Intermediate Lookups'!$A6&amp;'Intermediate Lookups'!L$1,$B$38, ""))</f>
        <v/>
      </c>
      <c r="M45" s="10" t="str">
        <f>IF($B$38="","",IF(VLOOKUP($B$38,Samples!$A$3:$D$100,2,FALSE)='Intermediate Lookups'!$A6&amp;'Intermediate Lookups'!M$1,$B$38, ""))</f>
        <v/>
      </c>
    </row>
    <row r="46" spans="1:14" x14ac:dyDescent="0.25">
      <c r="A46" t="str">
        <f>IF(B38="","","F")</f>
        <v>F</v>
      </c>
      <c r="B46" s="10" t="str">
        <f>IF($B$38="","",IF(VLOOKUP($B$38,Samples!$A$3:$D$100,2,FALSE)='Intermediate Lookups'!$A7&amp;'Intermediate Lookups'!B$1,$B$38, ""))</f>
        <v/>
      </c>
      <c r="C46" s="10" t="str">
        <f>IF($B$38="","",IF(VLOOKUP($B$38,Samples!$A$3:$D$100,2,FALSE)='Intermediate Lookups'!$A7&amp;'Intermediate Lookups'!C$1,$B$38, ""))</f>
        <v/>
      </c>
      <c r="D46" s="10" t="str">
        <f>IF($B$38="","",IF(VLOOKUP($B$38,Samples!$A$3:$D$100,2,FALSE)='Intermediate Lookups'!$A7&amp;'Intermediate Lookups'!D$1,$B$38, ""))</f>
        <v/>
      </c>
      <c r="E46" s="10" t="str">
        <f>IF($B$38="","",IF(VLOOKUP($B$38,Samples!$A$3:$D$100,2,FALSE)='Intermediate Lookups'!$A7&amp;'Intermediate Lookups'!E$1,$B$38, ""))</f>
        <v/>
      </c>
      <c r="F46" s="10" t="str">
        <f>IF($B$38="","",IF(VLOOKUP($B$38,Samples!$A$3:$D$100,2,FALSE)='Intermediate Lookups'!$A7&amp;'Intermediate Lookups'!F$1,$B$38, ""))</f>
        <v/>
      </c>
      <c r="G46" s="10" t="str">
        <f>IF($B$38="","",IF(VLOOKUP($B$38,Samples!$A$3:$D$100,2,FALSE)='Intermediate Lookups'!$A7&amp;'Intermediate Lookups'!G$1,$B$38, ""))</f>
        <v/>
      </c>
      <c r="H46" s="10" t="str">
        <f>IF($B$38="","",IF(VLOOKUP($B$38,Samples!$A$3:$D$100,2,FALSE)='Intermediate Lookups'!$A7&amp;'Intermediate Lookups'!H$1,$B$38, ""))</f>
        <v/>
      </c>
      <c r="I46" s="10" t="str">
        <f>IF($B$38="","",IF(VLOOKUP($B$38,Samples!$A$3:$D$100,2,FALSE)='Intermediate Lookups'!$A7&amp;'Intermediate Lookups'!I$1,$B$38, ""))</f>
        <v/>
      </c>
      <c r="J46" s="10" t="str">
        <f>IF($B$38="","",IF(VLOOKUP($B$38,Samples!$A$3:$D$100,2,FALSE)='Intermediate Lookups'!$A7&amp;'Intermediate Lookups'!J$1,$B$38, ""))</f>
        <v/>
      </c>
      <c r="K46" s="10" t="str">
        <f>IF($B$38="","",IF(VLOOKUP($B$38,Samples!$A$3:$D$100,2,FALSE)='Intermediate Lookups'!$A7&amp;'Intermediate Lookups'!K$1,$B$38, ""))</f>
        <v/>
      </c>
      <c r="L46" s="10" t="str">
        <f>IF($B$38="","",IF(VLOOKUP($B$38,Samples!$A$3:$D$100,2,FALSE)='Intermediate Lookups'!$A7&amp;'Intermediate Lookups'!L$1,$B$38, ""))</f>
        <v/>
      </c>
      <c r="M46" s="10" t="str">
        <f>IF($B$38="","",IF(VLOOKUP($B$38,Samples!$A$3:$D$100,2,FALSE)='Intermediate Lookups'!$A7&amp;'Intermediate Lookups'!M$1,$B$38, ""))</f>
        <v/>
      </c>
    </row>
    <row r="47" spans="1:14" x14ac:dyDescent="0.25">
      <c r="A47" t="str">
        <f>IF(B38="","","G")</f>
        <v>G</v>
      </c>
      <c r="B47" s="10" t="str">
        <f>IF($B$38="","",IF(VLOOKUP($B$38,Samples!$A$3:$D$100,2,FALSE)='Intermediate Lookups'!$A8&amp;'Intermediate Lookups'!B$1,$B$38, ""))</f>
        <v/>
      </c>
      <c r="C47" s="10" t="str">
        <f>IF($B$38="","",IF(VLOOKUP($B$38,Samples!$A$3:$D$100,2,FALSE)='Intermediate Lookups'!$A8&amp;'Intermediate Lookups'!C$1,$B$38, ""))</f>
        <v/>
      </c>
      <c r="D47" s="10" t="str">
        <f>IF($B$38="","",IF(VLOOKUP($B$38,Samples!$A$3:$D$100,2,FALSE)='Intermediate Lookups'!$A8&amp;'Intermediate Lookups'!D$1,$B$38, ""))</f>
        <v/>
      </c>
      <c r="E47" s="10" t="str">
        <f>IF($B$38="","",IF(VLOOKUP($B$38,Samples!$A$3:$D$100,2,FALSE)='Intermediate Lookups'!$A8&amp;'Intermediate Lookups'!E$1,$B$38, ""))</f>
        <v/>
      </c>
      <c r="F47" s="10" t="str">
        <f>IF($B$38="","",IF(VLOOKUP($B$38,Samples!$A$3:$D$100,2,FALSE)='Intermediate Lookups'!$A8&amp;'Intermediate Lookups'!F$1,$B$38, ""))</f>
        <v/>
      </c>
      <c r="G47" s="10" t="str">
        <f>IF($B$38="","",IF(VLOOKUP($B$38,Samples!$A$3:$D$100,2,FALSE)='Intermediate Lookups'!$A8&amp;'Intermediate Lookups'!G$1,$B$38, ""))</f>
        <v/>
      </c>
      <c r="H47" s="10" t="str">
        <f>IF($B$38="","",IF(VLOOKUP($B$38,Samples!$A$3:$D$100,2,FALSE)='Intermediate Lookups'!$A8&amp;'Intermediate Lookups'!H$1,$B$38, ""))</f>
        <v/>
      </c>
      <c r="I47" s="10" t="str">
        <f>IF($B$38="","",IF(VLOOKUP($B$38,Samples!$A$3:$D$100,2,FALSE)='Intermediate Lookups'!$A8&amp;'Intermediate Lookups'!I$1,$B$38, ""))</f>
        <v/>
      </c>
      <c r="J47" s="10" t="str">
        <f>IF($B$38="","",IF(VLOOKUP($B$38,Samples!$A$3:$D$100,2,FALSE)='Intermediate Lookups'!$A8&amp;'Intermediate Lookups'!J$1,$B$38, ""))</f>
        <v/>
      </c>
      <c r="K47" s="10" t="str">
        <f>IF($B$38="","",IF(VLOOKUP($B$38,Samples!$A$3:$D$100,2,FALSE)='Intermediate Lookups'!$A8&amp;'Intermediate Lookups'!K$1,$B$38, ""))</f>
        <v/>
      </c>
      <c r="L47" s="10" t="str">
        <f>IF($B$38="","",IF(VLOOKUP($B$38,Samples!$A$3:$D$100,2,FALSE)='Intermediate Lookups'!$A8&amp;'Intermediate Lookups'!L$1,$B$38, ""))</f>
        <v/>
      </c>
      <c r="M47" s="10" t="str">
        <f>IF($B$38="","",IF(VLOOKUP($B$38,Samples!$A$3:$D$100,2,FALSE)='Intermediate Lookups'!$A8&amp;'Intermediate Lookups'!M$1,$B$38, ""))</f>
        <v/>
      </c>
    </row>
    <row r="48" spans="1:14" x14ac:dyDescent="0.25">
      <c r="A48" t="str">
        <f>IF(B38="","","H")</f>
        <v>H</v>
      </c>
      <c r="B48" s="10" t="str">
        <f>IF($B$38="","",IF(VLOOKUP($B$38,Samples!$A$3:$D$100,2,FALSE)='Intermediate Lookups'!$A9&amp;'Intermediate Lookups'!B$1,$B$38, ""))</f>
        <v/>
      </c>
      <c r="C48" s="10" t="str">
        <f>IF($B$38="","",IF(VLOOKUP($B$38,Samples!$A$3:$D$100,2,FALSE)='Intermediate Lookups'!$A9&amp;'Intermediate Lookups'!C$1,$B$38, ""))</f>
        <v/>
      </c>
      <c r="D48" s="10" t="str">
        <f>IF($B$38="","",IF(VLOOKUP($B$38,Samples!$A$3:$D$100,2,FALSE)='Intermediate Lookups'!$A9&amp;'Intermediate Lookups'!D$1,$B$38, ""))</f>
        <v>uke</v>
      </c>
      <c r="E48" s="10" t="str">
        <f>IF($B$38="","",IF(VLOOKUP($B$38,Samples!$A$3:$D$100,2,FALSE)='Intermediate Lookups'!$A9&amp;'Intermediate Lookups'!E$1,$B$38, ""))</f>
        <v/>
      </c>
      <c r="F48" s="10" t="str">
        <f>IF($B$38="","",IF(VLOOKUP($B$38,Samples!$A$3:$D$100,2,FALSE)='Intermediate Lookups'!$A9&amp;'Intermediate Lookups'!F$1,$B$38, ""))</f>
        <v/>
      </c>
      <c r="G48" s="10" t="str">
        <f>IF($B$38="","",IF(VLOOKUP($B$38,Samples!$A$3:$D$100,2,FALSE)='Intermediate Lookups'!$A9&amp;'Intermediate Lookups'!G$1,$B$38, ""))</f>
        <v/>
      </c>
      <c r="H48" s="10" t="str">
        <f>IF($B$38="","",IF(VLOOKUP($B$38,Samples!$A$3:$D$100,2,FALSE)='Intermediate Lookups'!$A9&amp;'Intermediate Lookups'!H$1,$B$38, ""))</f>
        <v/>
      </c>
      <c r="I48" s="10" t="str">
        <f>IF($B$38="","",IF(VLOOKUP($B$38,Samples!$A$3:$D$100,2,FALSE)='Intermediate Lookups'!$A9&amp;'Intermediate Lookups'!I$1,$B$38, ""))</f>
        <v/>
      </c>
      <c r="J48" s="10" t="str">
        <f>IF($B$38="","",IF(VLOOKUP($B$38,Samples!$A$3:$D$100,2,FALSE)='Intermediate Lookups'!$A9&amp;'Intermediate Lookups'!J$1,$B$38, ""))</f>
        <v/>
      </c>
      <c r="K48" s="10" t="str">
        <f>IF($B$38="","",IF(VLOOKUP($B$38,Samples!$A$3:$D$100,2,FALSE)='Intermediate Lookups'!$A9&amp;'Intermediate Lookups'!K$1,$B$38, ""))</f>
        <v/>
      </c>
      <c r="L48" s="10" t="str">
        <f>IF($B$38="","",IF(VLOOKUP($B$38,Samples!$A$3:$D$100,2,FALSE)='Intermediate Lookups'!$A9&amp;'Intermediate Lookups'!L$1,$B$38, ""))</f>
        <v/>
      </c>
      <c r="M48" s="10" t="str">
        <f>IF($B$38="","",IF(VLOOKUP($B$38,Samples!$A$3:$D$100,2,FALSE)='Intermediate Lookups'!$A9&amp;'Intermediate Lookups'!M$1,$B$38, ""))</f>
        <v/>
      </c>
    </row>
    <row r="50" spans="1:14" x14ac:dyDescent="0.25">
      <c r="A50" t="str">
        <f>IF(B50="","","Pipetting step")</f>
        <v>Pipetting step</v>
      </c>
      <c r="B50" t="str">
        <f>IF(ISBLANK(Samples!A7),"",Samples!A7)</f>
        <v>van</v>
      </c>
      <c r="C50">
        <f>IF(B50="","",VLOOKUP(B50,Samples!$A$3:$D$100,4,FALSE))</f>
        <v>2.42</v>
      </c>
      <c r="D50">
        <f>IF(B50="","",8)</f>
        <v>8</v>
      </c>
      <c r="E50">
        <f>IF(B50="","",12)</f>
        <v>12</v>
      </c>
      <c r="F50" t="str">
        <f>IF(B50="","","Standard")</f>
        <v>Standard</v>
      </c>
      <c r="G50" t="str">
        <f>IF(B50="","","Color")</f>
        <v>Color</v>
      </c>
      <c r="I50">
        <f>IF(B50="","",6)</f>
        <v>6</v>
      </c>
      <c r="J50">
        <f>IF(B50="","",6)</f>
        <v>6</v>
      </c>
      <c r="K50" t="str">
        <f>IF(B50="","","Normal")</f>
        <v>Normal</v>
      </c>
      <c r="L50" t="str">
        <f>IF(B50="","","Single-channel")</f>
        <v>Single-channel</v>
      </c>
      <c r="M50" t="str">
        <f>IF(B50="","","No")</f>
        <v>No</v>
      </c>
      <c r="N50" t="str">
        <f>IF(B50="","","No")</f>
        <v>No</v>
      </c>
    </row>
    <row r="51" spans="1:14" x14ac:dyDescent="0.25">
      <c r="M51" t="str">
        <f>IF(B50="","","Per well")</f>
        <v>Per well</v>
      </c>
      <c r="N51" t="str">
        <f>IF(B50="","","On source")</f>
        <v>On source</v>
      </c>
    </row>
    <row r="52" spans="1:14" x14ac:dyDescent="0.25">
      <c r="B52">
        <f>IF(B50="","",1)</f>
        <v>1</v>
      </c>
      <c r="C52">
        <f>IF(B50="","",2)</f>
        <v>2</v>
      </c>
      <c r="D52">
        <f>IF(B50="","",3)</f>
        <v>3</v>
      </c>
      <c r="E52">
        <f>IF(B50="","",4)</f>
        <v>4</v>
      </c>
      <c r="F52">
        <f>IF(B50="","",5)</f>
        <v>5</v>
      </c>
      <c r="G52">
        <f>IF(B50="","",6)</f>
        <v>6</v>
      </c>
      <c r="H52">
        <f>IF(B50="","",7)</f>
        <v>7</v>
      </c>
      <c r="I52">
        <f>IF(B50="","",8)</f>
        <v>8</v>
      </c>
      <c r="J52">
        <f>IF(B50="","",9)</f>
        <v>9</v>
      </c>
      <c r="K52">
        <f>IF(B50="","",10)</f>
        <v>10</v>
      </c>
      <c r="L52">
        <f>IF(B50="","",11)</f>
        <v>11</v>
      </c>
      <c r="M52">
        <f>IF(B50="","",12)</f>
        <v>12</v>
      </c>
    </row>
    <row r="53" spans="1:14" x14ac:dyDescent="0.25">
      <c r="A53" t="str">
        <f>IF(B50="","","A")</f>
        <v>A</v>
      </c>
      <c r="B53" s="10" t="str">
        <f>IF($B$50="","",IF(VLOOKUP($B$50,Samples!$A$3:$D$100,2,FALSE)='Intermediate Lookups'!$A2&amp;'Intermediate Lookups'!B$1,$B$50, ""))</f>
        <v/>
      </c>
      <c r="C53" s="10" t="str">
        <f>IF($B$50="","",IF(VLOOKUP($B$50,Samples!$A$3:$D$100,2,FALSE)='Intermediate Lookups'!$A2&amp;'Intermediate Lookups'!C$1,$B$50, ""))</f>
        <v/>
      </c>
      <c r="D53" s="10" t="str">
        <f>IF($B$50="","",IF(VLOOKUP($B$50,Samples!$A$3:$D$100,2,FALSE)='Intermediate Lookups'!$A2&amp;'Intermediate Lookups'!D$1,$B$50, ""))</f>
        <v/>
      </c>
      <c r="E53" s="10" t="str">
        <f>IF($B$50="","",IF(VLOOKUP($B$50,Samples!$A$3:$D$100,2,FALSE)='Intermediate Lookups'!$A2&amp;'Intermediate Lookups'!E$1,$B$50, ""))</f>
        <v/>
      </c>
      <c r="F53" s="10" t="str">
        <f>IF($B$50="","",IF(VLOOKUP($B$50,Samples!$A$3:$D$100,2,FALSE)='Intermediate Lookups'!$A2&amp;'Intermediate Lookups'!F$1,$B$50, ""))</f>
        <v/>
      </c>
      <c r="G53" s="10" t="str">
        <f>IF($B$50="","",IF(VLOOKUP($B$50,Samples!$A$3:$D$100,2,FALSE)='Intermediate Lookups'!$A2&amp;'Intermediate Lookups'!G$1,$B$50, ""))</f>
        <v/>
      </c>
      <c r="H53" s="10" t="str">
        <f>IF($B$50="","",IF(VLOOKUP($B$50,Samples!$A$3:$D$100,2,FALSE)='Intermediate Lookups'!$A2&amp;'Intermediate Lookups'!H$1,$B$50, ""))</f>
        <v/>
      </c>
      <c r="I53" s="10" t="str">
        <f>IF($B$50="","",IF(VLOOKUP($B$50,Samples!$A$3:$D$100,2,FALSE)='Intermediate Lookups'!$A2&amp;'Intermediate Lookups'!I$1,$B$50, ""))</f>
        <v/>
      </c>
      <c r="J53" s="10" t="str">
        <f>IF($B$50="","",IF(VLOOKUP($B$50,Samples!$A$3:$D$100,2,FALSE)='Intermediate Lookups'!$A2&amp;'Intermediate Lookups'!J$1,$B$50, ""))</f>
        <v/>
      </c>
      <c r="K53" s="10" t="str">
        <f>IF($B$50="","",IF(VLOOKUP($B$50,Samples!$A$3:$D$100,2,FALSE)='Intermediate Lookups'!$A2&amp;'Intermediate Lookups'!K$1,$B$50, ""))</f>
        <v/>
      </c>
      <c r="L53" s="10" t="str">
        <f>IF($B$50="","",IF(VLOOKUP($B$50,Samples!$A$3:$D$100,2,FALSE)='Intermediate Lookups'!$A2&amp;'Intermediate Lookups'!L$1,$B$50, ""))</f>
        <v/>
      </c>
      <c r="M53" s="10" t="str">
        <f>IF($B$50="","",IF(VLOOKUP($B$50,Samples!$A$3:$D$100,2,FALSE)='Intermediate Lookups'!$A2&amp;'Intermediate Lookups'!M$1,$B$50, ""))</f>
        <v/>
      </c>
    </row>
    <row r="54" spans="1:14" x14ac:dyDescent="0.25">
      <c r="A54" t="str">
        <f>IF(B50="","","B")</f>
        <v>B</v>
      </c>
      <c r="B54" s="10" t="str">
        <f>IF($B$50="","",IF(VLOOKUP($B$50,Samples!$A$3:$D$100,2,FALSE)='Intermediate Lookups'!$A3&amp;'Intermediate Lookups'!B$1,$B$50, ""))</f>
        <v/>
      </c>
      <c r="C54" s="10" t="str">
        <f>IF($B$50="","",IF(VLOOKUP($B$50,Samples!$A$3:$D$100,2,FALSE)='Intermediate Lookups'!$A3&amp;'Intermediate Lookups'!C$1,$B$50, ""))</f>
        <v/>
      </c>
      <c r="D54" s="10" t="str">
        <f>IF($B$50="","",IF(VLOOKUP($B$50,Samples!$A$3:$D$100,2,FALSE)='Intermediate Lookups'!$A3&amp;'Intermediate Lookups'!D$1,$B$50, ""))</f>
        <v/>
      </c>
      <c r="E54" s="10" t="str">
        <f>IF($B$50="","",IF(VLOOKUP($B$50,Samples!$A$3:$D$100,2,FALSE)='Intermediate Lookups'!$A3&amp;'Intermediate Lookups'!E$1,$B$50, ""))</f>
        <v/>
      </c>
      <c r="F54" s="10" t="str">
        <f>IF($B$50="","",IF(VLOOKUP($B$50,Samples!$A$3:$D$100,2,FALSE)='Intermediate Lookups'!$A3&amp;'Intermediate Lookups'!F$1,$B$50, ""))</f>
        <v/>
      </c>
      <c r="G54" s="10" t="str">
        <f>IF($B$50="","",IF(VLOOKUP($B$50,Samples!$A$3:$D$100,2,FALSE)='Intermediate Lookups'!$A3&amp;'Intermediate Lookups'!G$1,$B$50, ""))</f>
        <v/>
      </c>
      <c r="H54" s="10" t="str">
        <f>IF($B$50="","",IF(VLOOKUP($B$50,Samples!$A$3:$D$100,2,FALSE)='Intermediate Lookups'!$A3&amp;'Intermediate Lookups'!H$1,$B$50, ""))</f>
        <v/>
      </c>
      <c r="I54" s="10" t="str">
        <f>IF($B$50="","",IF(VLOOKUP($B$50,Samples!$A$3:$D$100,2,FALSE)='Intermediate Lookups'!$A3&amp;'Intermediate Lookups'!I$1,$B$50, ""))</f>
        <v/>
      </c>
      <c r="J54" s="10" t="str">
        <f>IF($B$50="","",IF(VLOOKUP($B$50,Samples!$A$3:$D$100,2,FALSE)='Intermediate Lookups'!$A3&amp;'Intermediate Lookups'!J$1,$B$50, ""))</f>
        <v/>
      </c>
      <c r="K54" s="10" t="str">
        <f>IF($B$50="","",IF(VLOOKUP($B$50,Samples!$A$3:$D$100,2,FALSE)='Intermediate Lookups'!$A3&amp;'Intermediate Lookups'!K$1,$B$50, ""))</f>
        <v/>
      </c>
      <c r="L54" s="10" t="str">
        <f>IF($B$50="","",IF(VLOOKUP($B$50,Samples!$A$3:$D$100,2,FALSE)='Intermediate Lookups'!$A3&amp;'Intermediate Lookups'!L$1,$B$50, ""))</f>
        <v/>
      </c>
      <c r="M54" s="10" t="str">
        <f>IF($B$50="","",IF(VLOOKUP($B$50,Samples!$A$3:$D$100,2,FALSE)='Intermediate Lookups'!$A3&amp;'Intermediate Lookups'!M$1,$B$50, ""))</f>
        <v/>
      </c>
    </row>
    <row r="55" spans="1:14" x14ac:dyDescent="0.25">
      <c r="A55" t="str">
        <f>IF(B50="","","C")</f>
        <v>C</v>
      </c>
      <c r="B55" s="10" t="str">
        <f>IF($B$50="","",IF(VLOOKUP($B$50,Samples!$A$3:$D$100,2,FALSE)='Intermediate Lookups'!$A4&amp;'Intermediate Lookups'!B$1,$B$50, ""))</f>
        <v/>
      </c>
      <c r="C55" s="10" t="str">
        <f>IF($B$50="","",IF(VLOOKUP($B$50,Samples!$A$3:$D$100,2,FALSE)='Intermediate Lookups'!$A4&amp;'Intermediate Lookups'!C$1,$B$50, ""))</f>
        <v/>
      </c>
      <c r="D55" s="10" t="str">
        <f>IF($B$50="","",IF(VLOOKUP($B$50,Samples!$A$3:$D$100,2,FALSE)='Intermediate Lookups'!$A4&amp;'Intermediate Lookups'!D$1,$B$50, ""))</f>
        <v/>
      </c>
      <c r="E55" s="10" t="str">
        <f>IF($B$50="","",IF(VLOOKUP($B$50,Samples!$A$3:$D$100,2,FALSE)='Intermediate Lookups'!$A4&amp;'Intermediate Lookups'!E$1,$B$50, ""))</f>
        <v/>
      </c>
      <c r="F55" s="10" t="str">
        <f>IF($B$50="","",IF(VLOOKUP($B$50,Samples!$A$3:$D$100,2,FALSE)='Intermediate Lookups'!$A4&amp;'Intermediate Lookups'!F$1,$B$50, ""))</f>
        <v/>
      </c>
      <c r="G55" s="10" t="str">
        <f>IF($B$50="","",IF(VLOOKUP($B$50,Samples!$A$3:$D$100,2,FALSE)='Intermediate Lookups'!$A4&amp;'Intermediate Lookups'!G$1,$B$50, ""))</f>
        <v/>
      </c>
      <c r="H55" s="10" t="str">
        <f>IF($B$50="","",IF(VLOOKUP($B$50,Samples!$A$3:$D$100,2,FALSE)='Intermediate Lookups'!$A4&amp;'Intermediate Lookups'!H$1,$B$50, ""))</f>
        <v/>
      </c>
      <c r="I55" s="10" t="str">
        <f>IF($B$50="","",IF(VLOOKUP($B$50,Samples!$A$3:$D$100,2,FALSE)='Intermediate Lookups'!$A4&amp;'Intermediate Lookups'!I$1,$B$50, ""))</f>
        <v/>
      </c>
      <c r="J55" s="10" t="str">
        <f>IF($B$50="","",IF(VLOOKUP($B$50,Samples!$A$3:$D$100,2,FALSE)='Intermediate Lookups'!$A4&amp;'Intermediate Lookups'!J$1,$B$50, ""))</f>
        <v/>
      </c>
      <c r="K55" s="10" t="str">
        <f>IF($B$50="","",IF(VLOOKUP($B$50,Samples!$A$3:$D$100,2,FALSE)='Intermediate Lookups'!$A4&amp;'Intermediate Lookups'!K$1,$B$50, ""))</f>
        <v/>
      </c>
      <c r="L55" s="10" t="str">
        <f>IF($B$50="","",IF(VLOOKUP($B$50,Samples!$A$3:$D$100,2,FALSE)='Intermediate Lookups'!$A4&amp;'Intermediate Lookups'!L$1,$B$50, ""))</f>
        <v/>
      </c>
      <c r="M55" s="10" t="str">
        <f>IF($B$50="","",IF(VLOOKUP($B$50,Samples!$A$3:$D$100,2,FALSE)='Intermediate Lookups'!$A4&amp;'Intermediate Lookups'!M$1,$B$50, ""))</f>
        <v/>
      </c>
    </row>
    <row r="56" spans="1:14" x14ac:dyDescent="0.25">
      <c r="A56" t="str">
        <f>IF(B50="","","D")</f>
        <v>D</v>
      </c>
      <c r="B56" s="10" t="str">
        <f>IF($B$50="","",IF(VLOOKUP($B$50,Samples!$A$3:$D$100,2,FALSE)='Intermediate Lookups'!$A5&amp;'Intermediate Lookups'!B$1,$B$50, ""))</f>
        <v/>
      </c>
      <c r="C56" s="10" t="str">
        <f>IF($B$50="","",IF(VLOOKUP($B$50,Samples!$A$3:$D$100,2,FALSE)='Intermediate Lookups'!$A5&amp;'Intermediate Lookups'!C$1,$B$50, ""))</f>
        <v/>
      </c>
      <c r="D56" s="10" t="str">
        <f>IF($B$50="","",IF(VLOOKUP($B$50,Samples!$A$3:$D$100,2,FALSE)='Intermediate Lookups'!$A5&amp;'Intermediate Lookups'!D$1,$B$50, ""))</f>
        <v/>
      </c>
      <c r="E56" s="10" t="str">
        <f>IF($B$50="","",IF(VLOOKUP($B$50,Samples!$A$3:$D$100,2,FALSE)='Intermediate Lookups'!$A5&amp;'Intermediate Lookups'!E$1,$B$50, ""))</f>
        <v/>
      </c>
      <c r="F56" s="10" t="str">
        <f>IF($B$50="","",IF(VLOOKUP($B$50,Samples!$A$3:$D$100,2,FALSE)='Intermediate Lookups'!$A5&amp;'Intermediate Lookups'!F$1,$B$50, ""))</f>
        <v/>
      </c>
      <c r="G56" s="10" t="str">
        <f>IF($B$50="","",IF(VLOOKUP($B$50,Samples!$A$3:$D$100,2,FALSE)='Intermediate Lookups'!$A5&amp;'Intermediate Lookups'!G$1,$B$50, ""))</f>
        <v/>
      </c>
      <c r="H56" s="10" t="str">
        <f>IF($B$50="","",IF(VLOOKUP($B$50,Samples!$A$3:$D$100,2,FALSE)='Intermediate Lookups'!$A5&amp;'Intermediate Lookups'!H$1,$B$50, ""))</f>
        <v/>
      </c>
      <c r="I56" s="10" t="str">
        <f>IF($B$50="","",IF(VLOOKUP($B$50,Samples!$A$3:$D$100,2,FALSE)='Intermediate Lookups'!$A5&amp;'Intermediate Lookups'!I$1,$B$50, ""))</f>
        <v/>
      </c>
      <c r="J56" s="10" t="str">
        <f>IF($B$50="","",IF(VLOOKUP($B$50,Samples!$A$3:$D$100,2,FALSE)='Intermediate Lookups'!$A5&amp;'Intermediate Lookups'!J$1,$B$50, ""))</f>
        <v/>
      </c>
      <c r="K56" s="10" t="str">
        <f>IF($B$50="","",IF(VLOOKUP($B$50,Samples!$A$3:$D$100,2,FALSE)='Intermediate Lookups'!$A5&amp;'Intermediate Lookups'!K$1,$B$50, ""))</f>
        <v/>
      </c>
      <c r="L56" s="10" t="str">
        <f>IF($B$50="","",IF(VLOOKUP($B$50,Samples!$A$3:$D$100,2,FALSE)='Intermediate Lookups'!$A5&amp;'Intermediate Lookups'!L$1,$B$50, ""))</f>
        <v/>
      </c>
      <c r="M56" s="10" t="str">
        <f>IF($B$50="","",IF(VLOOKUP($B$50,Samples!$A$3:$D$100,2,FALSE)='Intermediate Lookups'!$A5&amp;'Intermediate Lookups'!M$1,$B$50, ""))</f>
        <v/>
      </c>
    </row>
    <row r="57" spans="1:14" x14ac:dyDescent="0.25">
      <c r="A57" t="str">
        <f>IF(B50="","","E")</f>
        <v>E</v>
      </c>
      <c r="B57" s="10" t="str">
        <f>IF($B$50="","",IF(VLOOKUP($B$50,Samples!$A$3:$D$100,2,FALSE)='Intermediate Lookups'!$A6&amp;'Intermediate Lookups'!B$1,$B$50, ""))</f>
        <v/>
      </c>
      <c r="C57" s="10" t="str">
        <f>IF($B$50="","",IF(VLOOKUP($B$50,Samples!$A$3:$D$100,2,FALSE)='Intermediate Lookups'!$A6&amp;'Intermediate Lookups'!C$1,$B$50, ""))</f>
        <v/>
      </c>
      <c r="D57" s="10" t="str">
        <f>IF($B$50="","",IF(VLOOKUP($B$50,Samples!$A$3:$D$100,2,FALSE)='Intermediate Lookups'!$A6&amp;'Intermediate Lookups'!D$1,$B$50, ""))</f>
        <v/>
      </c>
      <c r="E57" s="10" t="str">
        <f>IF($B$50="","",IF(VLOOKUP($B$50,Samples!$A$3:$D$100,2,FALSE)='Intermediate Lookups'!$A6&amp;'Intermediate Lookups'!E$1,$B$50, ""))</f>
        <v/>
      </c>
      <c r="F57" s="10" t="str">
        <f>IF($B$50="","",IF(VLOOKUP($B$50,Samples!$A$3:$D$100,2,FALSE)='Intermediate Lookups'!$A6&amp;'Intermediate Lookups'!F$1,$B$50, ""))</f>
        <v/>
      </c>
      <c r="G57" s="10" t="str">
        <f>IF($B$50="","",IF(VLOOKUP($B$50,Samples!$A$3:$D$100,2,FALSE)='Intermediate Lookups'!$A6&amp;'Intermediate Lookups'!G$1,$B$50, ""))</f>
        <v/>
      </c>
      <c r="H57" s="10" t="str">
        <f>IF($B$50="","",IF(VLOOKUP($B$50,Samples!$A$3:$D$100,2,FALSE)='Intermediate Lookups'!$A6&amp;'Intermediate Lookups'!H$1,$B$50, ""))</f>
        <v/>
      </c>
      <c r="I57" s="10" t="str">
        <f>IF($B$50="","",IF(VLOOKUP($B$50,Samples!$A$3:$D$100,2,FALSE)='Intermediate Lookups'!$A6&amp;'Intermediate Lookups'!I$1,$B$50, ""))</f>
        <v/>
      </c>
      <c r="J57" s="10" t="str">
        <f>IF($B$50="","",IF(VLOOKUP($B$50,Samples!$A$3:$D$100,2,FALSE)='Intermediate Lookups'!$A6&amp;'Intermediate Lookups'!J$1,$B$50, ""))</f>
        <v/>
      </c>
      <c r="K57" s="10" t="str">
        <f>IF($B$50="","",IF(VLOOKUP($B$50,Samples!$A$3:$D$100,2,FALSE)='Intermediate Lookups'!$A6&amp;'Intermediate Lookups'!K$1,$B$50, ""))</f>
        <v/>
      </c>
      <c r="L57" s="10" t="str">
        <f>IF($B$50="","",IF(VLOOKUP($B$50,Samples!$A$3:$D$100,2,FALSE)='Intermediate Lookups'!$A6&amp;'Intermediate Lookups'!L$1,$B$50, ""))</f>
        <v/>
      </c>
      <c r="M57" s="10" t="str">
        <f>IF($B$50="","",IF(VLOOKUP($B$50,Samples!$A$3:$D$100,2,FALSE)='Intermediate Lookups'!$A6&amp;'Intermediate Lookups'!M$1,$B$50, ""))</f>
        <v/>
      </c>
    </row>
    <row r="58" spans="1:14" x14ac:dyDescent="0.25">
      <c r="A58" t="str">
        <f>IF(B50="","","F")</f>
        <v>F</v>
      </c>
      <c r="B58" s="10" t="str">
        <f>IF($B$50="","",IF(VLOOKUP($B$50,Samples!$A$3:$D$100,2,FALSE)='Intermediate Lookups'!$A7&amp;'Intermediate Lookups'!B$1,$B$50, ""))</f>
        <v/>
      </c>
      <c r="C58" s="10" t="str">
        <f>IF($B$50="","",IF(VLOOKUP($B$50,Samples!$A$3:$D$100,2,FALSE)='Intermediate Lookups'!$A7&amp;'Intermediate Lookups'!C$1,$B$50, ""))</f>
        <v/>
      </c>
      <c r="D58" s="10" t="str">
        <f>IF($B$50="","",IF(VLOOKUP($B$50,Samples!$A$3:$D$100,2,FALSE)='Intermediate Lookups'!$A7&amp;'Intermediate Lookups'!D$1,$B$50, ""))</f>
        <v/>
      </c>
      <c r="E58" s="10" t="str">
        <f>IF($B$50="","",IF(VLOOKUP($B$50,Samples!$A$3:$D$100,2,FALSE)='Intermediate Lookups'!$A7&amp;'Intermediate Lookups'!E$1,$B$50, ""))</f>
        <v/>
      </c>
      <c r="F58" s="10" t="str">
        <f>IF($B$50="","",IF(VLOOKUP($B$50,Samples!$A$3:$D$100,2,FALSE)='Intermediate Lookups'!$A7&amp;'Intermediate Lookups'!F$1,$B$50, ""))</f>
        <v/>
      </c>
      <c r="G58" s="10" t="str">
        <f>IF($B$50="","",IF(VLOOKUP($B$50,Samples!$A$3:$D$100,2,FALSE)='Intermediate Lookups'!$A7&amp;'Intermediate Lookups'!G$1,$B$50, ""))</f>
        <v/>
      </c>
      <c r="H58" s="10" t="str">
        <f>IF($B$50="","",IF(VLOOKUP($B$50,Samples!$A$3:$D$100,2,FALSE)='Intermediate Lookups'!$A7&amp;'Intermediate Lookups'!H$1,$B$50, ""))</f>
        <v/>
      </c>
      <c r="I58" s="10" t="str">
        <f>IF($B$50="","",IF(VLOOKUP($B$50,Samples!$A$3:$D$100,2,FALSE)='Intermediate Lookups'!$A7&amp;'Intermediate Lookups'!I$1,$B$50, ""))</f>
        <v/>
      </c>
      <c r="J58" s="10" t="str">
        <f>IF($B$50="","",IF(VLOOKUP($B$50,Samples!$A$3:$D$100,2,FALSE)='Intermediate Lookups'!$A7&amp;'Intermediate Lookups'!J$1,$B$50, ""))</f>
        <v/>
      </c>
      <c r="K58" s="10" t="str">
        <f>IF($B$50="","",IF(VLOOKUP($B$50,Samples!$A$3:$D$100,2,FALSE)='Intermediate Lookups'!$A7&amp;'Intermediate Lookups'!K$1,$B$50, ""))</f>
        <v/>
      </c>
      <c r="L58" s="10" t="str">
        <f>IF($B$50="","",IF(VLOOKUP($B$50,Samples!$A$3:$D$100,2,FALSE)='Intermediate Lookups'!$A7&amp;'Intermediate Lookups'!L$1,$B$50, ""))</f>
        <v/>
      </c>
      <c r="M58" s="10" t="str">
        <f>IF($B$50="","",IF(VLOOKUP($B$50,Samples!$A$3:$D$100,2,FALSE)='Intermediate Lookups'!$A7&amp;'Intermediate Lookups'!M$1,$B$50, ""))</f>
        <v/>
      </c>
    </row>
    <row r="59" spans="1:14" x14ac:dyDescent="0.25">
      <c r="A59" t="str">
        <f>IF(B50="","","G")</f>
        <v>G</v>
      </c>
      <c r="B59" s="10" t="str">
        <f>IF($B$50="","",IF(VLOOKUP($B$50,Samples!$A$3:$D$100,2,FALSE)='Intermediate Lookups'!$A8&amp;'Intermediate Lookups'!B$1,$B$50, ""))</f>
        <v/>
      </c>
      <c r="C59" s="10" t="str">
        <f>IF($B$50="","",IF(VLOOKUP($B$50,Samples!$A$3:$D$100,2,FALSE)='Intermediate Lookups'!$A8&amp;'Intermediate Lookups'!C$1,$B$50, ""))</f>
        <v/>
      </c>
      <c r="D59" s="10" t="str">
        <f>IF($B$50="","",IF(VLOOKUP($B$50,Samples!$A$3:$D$100,2,FALSE)='Intermediate Lookups'!$A8&amp;'Intermediate Lookups'!D$1,$B$50, ""))</f>
        <v/>
      </c>
      <c r="E59" s="10" t="str">
        <f>IF($B$50="","",IF(VLOOKUP($B$50,Samples!$A$3:$D$100,2,FALSE)='Intermediate Lookups'!$A8&amp;'Intermediate Lookups'!E$1,$B$50, ""))</f>
        <v/>
      </c>
      <c r="F59" s="10" t="str">
        <f>IF($B$50="","",IF(VLOOKUP($B$50,Samples!$A$3:$D$100,2,FALSE)='Intermediate Lookups'!$A8&amp;'Intermediate Lookups'!F$1,$B$50, ""))</f>
        <v/>
      </c>
      <c r="G59" s="10" t="str">
        <f>IF($B$50="","",IF(VLOOKUP($B$50,Samples!$A$3:$D$100,2,FALSE)='Intermediate Lookups'!$A8&amp;'Intermediate Lookups'!G$1,$B$50, ""))</f>
        <v/>
      </c>
      <c r="H59" s="10" t="str">
        <f>IF($B$50="","",IF(VLOOKUP($B$50,Samples!$A$3:$D$100,2,FALSE)='Intermediate Lookups'!$A8&amp;'Intermediate Lookups'!H$1,$B$50, ""))</f>
        <v/>
      </c>
      <c r="I59" s="10" t="str">
        <f>IF($B$50="","",IF(VLOOKUP($B$50,Samples!$A$3:$D$100,2,FALSE)='Intermediate Lookups'!$A8&amp;'Intermediate Lookups'!I$1,$B$50, ""))</f>
        <v/>
      </c>
      <c r="J59" s="10" t="str">
        <f>IF($B$50="","",IF(VLOOKUP($B$50,Samples!$A$3:$D$100,2,FALSE)='Intermediate Lookups'!$A8&amp;'Intermediate Lookups'!J$1,$B$50, ""))</f>
        <v/>
      </c>
      <c r="K59" s="10" t="str">
        <f>IF($B$50="","",IF(VLOOKUP($B$50,Samples!$A$3:$D$100,2,FALSE)='Intermediate Lookups'!$A8&amp;'Intermediate Lookups'!K$1,$B$50, ""))</f>
        <v/>
      </c>
      <c r="L59" s="10" t="str">
        <f>IF($B$50="","",IF(VLOOKUP($B$50,Samples!$A$3:$D$100,2,FALSE)='Intermediate Lookups'!$A8&amp;'Intermediate Lookups'!L$1,$B$50, ""))</f>
        <v/>
      </c>
      <c r="M59" s="10" t="str">
        <f>IF($B$50="","",IF(VLOOKUP($B$50,Samples!$A$3:$D$100,2,FALSE)='Intermediate Lookups'!$A8&amp;'Intermediate Lookups'!M$1,$B$50, ""))</f>
        <v/>
      </c>
    </row>
    <row r="60" spans="1:14" x14ac:dyDescent="0.25">
      <c r="A60" t="str">
        <f>IF(B50="","","H")</f>
        <v>H</v>
      </c>
      <c r="B60" s="10" t="str">
        <f>IF($B$50="","",IF(VLOOKUP($B$50,Samples!$A$3:$D$100,2,FALSE)='Intermediate Lookups'!$A9&amp;'Intermediate Lookups'!B$1,$B$50, ""))</f>
        <v/>
      </c>
      <c r="C60" s="10" t="str">
        <f>IF($B$50="","",IF(VLOOKUP($B$50,Samples!$A$3:$D$100,2,FALSE)='Intermediate Lookups'!$A9&amp;'Intermediate Lookups'!C$1,$B$50, ""))</f>
        <v/>
      </c>
      <c r="D60" s="10" t="str">
        <f>IF($B$50="","",IF(VLOOKUP($B$50,Samples!$A$3:$D$100,2,FALSE)='Intermediate Lookups'!$A9&amp;'Intermediate Lookups'!D$1,$B$50, ""))</f>
        <v/>
      </c>
      <c r="E60" s="10" t="str">
        <f>IF($B$50="","",IF(VLOOKUP($B$50,Samples!$A$3:$D$100,2,FALSE)='Intermediate Lookups'!$A9&amp;'Intermediate Lookups'!E$1,$B$50, ""))</f>
        <v/>
      </c>
      <c r="F60" s="10" t="str">
        <f>IF($B$50="","",IF(VLOOKUP($B$50,Samples!$A$3:$D$100,2,FALSE)='Intermediate Lookups'!$A9&amp;'Intermediate Lookups'!F$1,$B$50, ""))</f>
        <v>van</v>
      </c>
      <c r="G60" s="10" t="str">
        <f>IF($B$50="","",IF(VLOOKUP($B$50,Samples!$A$3:$D$100,2,FALSE)='Intermediate Lookups'!$A9&amp;'Intermediate Lookups'!G$1,$B$50, ""))</f>
        <v/>
      </c>
      <c r="H60" s="10" t="str">
        <f>IF($B$50="","",IF(VLOOKUP($B$50,Samples!$A$3:$D$100,2,FALSE)='Intermediate Lookups'!$A9&amp;'Intermediate Lookups'!H$1,$B$50, ""))</f>
        <v/>
      </c>
      <c r="I60" s="10" t="str">
        <f>IF($B$50="","",IF(VLOOKUP($B$50,Samples!$A$3:$D$100,2,FALSE)='Intermediate Lookups'!$A9&amp;'Intermediate Lookups'!I$1,$B$50, ""))</f>
        <v/>
      </c>
      <c r="J60" s="10" t="str">
        <f>IF($B$50="","",IF(VLOOKUP($B$50,Samples!$A$3:$D$100,2,FALSE)='Intermediate Lookups'!$A9&amp;'Intermediate Lookups'!J$1,$B$50, ""))</f>
        <v/>
      </c>
      <c r="K60" s="10" t="str">
        <f>IF($B$50="","",IF(VLOOKUP($B$50,Samples!$A$3:$D$100,2,FALSE)='Intermediate Lookups'!$A9&amp;'Intermediate Lookups'!K$1,$B$50, ""))</f>
        <v/>
      </c>
      <c r="L60" s="10" t="str">
        <f>IF($B$50="","",IF(VLOOKUP($B$50,Samples!$A$3:$D$100,2,FALSE)='Intermediate Lookups'!$A9&amp;'Intermediate Lookups'!L$1,$B$50, ""))</f>
        <v/>
      </c>
      <c r="M60" s="10" t="str">
        <f>IF($B$50="","",IF(VLOOKUP($B$50,Samples!$A$3:$D$100,2,FALSE)='Intermediate Lookups'!$A9&amp;'Intermediate Lookups'!M$1,$B$50, ""))</f>
        <v/>
      </c>
    </row>
    <row r="62" spans="1:14" x14ac:dyDescent="0.25">
      <c r="A62" t="str">
        <f>IF(B62="","","Pipetting step")</f>
        <v>Pipetting step</v>
      </c>
      <c r="B62" t="str">
        <f>IF(ISBLANK(Samples!A8),"",Samples!A8)</f>
        <v>wan</v>
      </c>
      <c r="C62">
        <f>IF(B62="","",VLOOKUP(B62,Samples!$A$3:$D$100,4,FALSE))</f>
        <v>2.34</v>
      </c>
      <c r="D62">
        <f>IF(B62="","",8)</f>
        <v>8</v>
      </c>
      <c r="E62">
        <f>IF(B62="","",12)</f>
        <v>12</v>
      </c>
      <c r="F62" t="str">
        <f>IF(B62="","","Standard")</f>
        <v>Standard</v>
      </c>
      <c r="G62" t="str">
        <f>IF(B62="","","Color")</f>
        <v>Color</v>
      </c>
      <c r="I62">
        <f>IF(B62="","",6)</f>
        <v>6</v>
      </c>
      <c r="J62">
        <f>IF(B62="","",6)</f>
        <v>6</v>
      </c>
      <c r="K62" t="str">
        <f>IF(B62="","","Normal")</f>
        <v>Normal</v>
      </c>
      <c r="L62" t="str">
        <f>IF(B62="","","Single-channel")</f>
        <v>Single-channel</v>
      </c>
      <c r="M62" t="str">
        <f>IF(B62="","","No")</f>
        <v>No</v>
      </c>
      <c r="N62" t="str">
        <f>IF(B62="","","No")</f>
        <v>No</v>
      </c>
    </row>
    <row r="63" spans="1:14" x14ac:dyDescent="0.25">
      <c r="M63" t="str">
        <f>IF(B62="","","Per well")</f>
        <v>Per well</v>
      </c>
      <c r="N63" t="str">
        <f>IF(B62="","","On source")</f>
        <v>On source</v>
      </c>
    </row>
    <row r="64" spans="1:14" x14ac:dyDescent="0.25">
      <c r="B64">
        <f>IF(B62="","",1)</f>
        <v>1</v>
      </c>
      <c r="C64">
        <f>IF(B62="","",2)</f>
        <v>2</v>
      </c>
      <c r="D64">
        <f>IF(B62="","",3)</f>
        <v>3</v>
      </c>
      <c r="E64">
        <f>IF(B62="","",4)</f>
        <v>4</v>
      </c>
      <c r="F64">
        <f>IF(B62="","",5)</f>
        <v>5</v>
      </c>
      <c r="G64">
        <f>IF(B62="","",6)</f>
        <v>6</v>
      </c>
      <c r="H64">
        <f>IF(B62="","",7)</f>
        <v>7</v>
      </c>
      <c r="I64">
        <f>IF(B62="","",8)</f>
        <v>8</v>
      </c>
      <c r="J64">
        <f>IF(B62="","",9)</f>
        <v>9</v>
      </c>
      <c r="K64">
        <f>IF(B62="","",10)</f>
        <v>10</v>
      </c>
      <c r="L64">
        <f>IF(B62="","",11)</f>
        <v>11</v>
      </c>
      <c r="M64">
        <f>IF(B62="","",12)</f>
        <v>12</v>
      </c>
    </row>
    <row r="65" spans="1:14" x14ac:dyDescent="0.25">
      <c r="A65" t="str">
        <f>IF(B62="","","A")</f>
        <v>A</v>
      </c>
      <c r="B65" s="10" t="str">
        <f>IF($B$62="","",IF(VLOOKUP($B$62,Samples!$A$3:$D$100,2,FALSE)='Intermediate Lookups'!$A2&amp;'Intermediate Lookups'!B$1,$B$62, ""))</f>
        <v/>
      </c>
      <c r="C65" s="10" t="str">
        <f>IF($B$62="","",IF(VLOOKUP($B$62,Samples!$A$3:$D$100,2,FALSE)='Intermediate Lookups'!$A2&amp;'Intermediate Lookups'!C$1,$B$62, ""))</f>
        <v/>
      </c>
      <c r="D65" s="10" t="str">
        <f>IF($B$62="","",IF(VLOOKUP($B$62,Samples!$A$3:$D$100,2,FALSE)='Intermediate Lookups'!$A2&amp;'Intermediate Lookups'!D$1,$B$62, ""))</f>
        <v/>
      </c>
      <c r="E65" s="10" t="str">
        <f>IF($B$62="","",IF(VLOOKUP($B$62,Samples!$A$3:$D$100,2,FALSE)='Intermediate Lookups'!$A2&amp;'Intermediate Lookups'!E$1,$B$62, ""))</f>
        <v/>
      </c>
      <c r="F65" s="10" t="str">
        <f>IF($B$62="","",IF(VLOOKUP($B$62,Samples!$A$3:$D$100,2,FALSE)='Intermediate Lookups'!$A2&amp;'Intermediate Lookups'!F$1,$B$62, ""))</f>
        <v/>
      </c>
      <c r="G65" s="10" t="str">
        <f>IF($B$62="","",IF(VLOOKUP($B$62,Samples!$A$3:$D$100,2,FALSE)='Intermediate Lookups'!$A2&amp;'Intermediate Lookups'!G$1,$B$62, ""))</f>
        <v/>
      </c>
      <c r="H65" s="10" t="str">
        <f>IF($B$62="","",IF(VLOOKUP($B$62,Samples!$A$3:$D$100,2,FALSE)='Intermediate Lookups'!$A2&amp;'Intermediate Lookups'!H$1,$B$62, ""))</f>
        <v/>
      </c>
      <c r="I65" s="10" t="str">
        <f>IF($B$62="","",IF(VLOOKUP($B$62,Samples!$A$3:$D$100,2,FALSE)='Intermediate Lookups'!$A2&amp;'Intermediate Lookups'!I$1,$B$62, ""))</f>
        <v/>
      </c>
      <c r="J65" s="10" t="str">
        <f>IF($B$62="","",IF(VLOOKUP($B$62,Samples!$A$3:$D$100,2,FALSE)='Intermediate Lookups'!$A2&amp;'Intermediate Lookups'!J$1,$B$62, ""))</f>
        <v/>
      </c>
      <c r="K65" s="10" t="str">
        <f>IF($B$62="","",IF(VLOOKUP($B$62,Samples!$A$3:$D$100,2,FALSE)='Intermediate Lookups'!$A2&amp;'Intermediate Lookups'!K$1,$B$62, ""))</f>
        <v/>
      </c>
      <c r="L65" s="10" t="str">
        <f>IF($B$62="","",IF(VLOOKUP($B$62,Samples!$A$3:$D$100,2,FALSE)='Intermediate Lookups'!$A2&amp;'Intermediate Lookups'!L$1,$B$62, ""))</f>
        <v/>
      </c>
      <c r="M65" s="10" t="str">
        <f>IF($B$62="","",IF(VLOOKUP($B$62,Samples!$A$3:$D$100,2,FALSE)='Intermediate Lookups'!$A2&amp;'Intermediate Lookups'!M$1,$B$62, ""))</f>
        <v/>
      </c>
    </row>
    <row r="66" spans="1:14" x14ac:dyDescent="0.25">
      <c r="A66" t="str">
        <f>IF(B62="","","B")</f>
        <v>B</v>
      </c>
      <c r="B66" s="10" t="str">
        <f>IF($B$62="","",IF(VLOOKUP($B$62,Samples!$A$3:$D$100,2,FALSE)='Intermediate Lookups'!$A3&amp;'Intermediate Lookups'!B$1,$B$62, ""))</f>
        <v/>
      </c>
      <c r="C66" s="10" t="str">
        <f>IF($B$62="","",IF(VLOOKUP($B$62,Samples!$A$3:$D$100,2,FALSE)='Intermediate Lookups'!$A3&amp;'Intermediate Lookups'!C$1,$B$62, ""))</f>
        <v/>
      </c>
      <c r="D66" s="10" t="str">
        <f>IF($B$62="","",IF(VLOOKUP($B$62,Samples!$A$3:$D$100,2,FALSE)='Intermediate Lookups'!$A3&amp;'Intermediate Lookups'!D$1,$B$62, ""))</f>
        <v/>
      </c>
      <c r="E66" s="10" t="str">
        <f>IF($B$62="","",IF(VLOOKUP($B$62,Samples!$A$3:$D$100,2,FALSE)='Intermediate Lookups'!$A3&amp;'Intermediate Lookups'!E$1,$B$62, ""))</f>
        <v/>
      </c>
      <c r="F66" s="10" t="str">
        <f>IF($B$62="","",IF(VLOOKUP($B$62,Samples!$A$3:$D$100,2,FALSE)='Intermediate Lookups'!$A3&amp;'Intermediate Lookups'!F$1,$B$62, ""))</f>
        <v/>
      </c>
      <c r="G66" s="10" t="str">
        <f>IF($B$62="","",IF(VLOOKUP($B$62,Samples!$A$3:$D$100,2,FALSE)='Intermediate Lookups'!$A3&amp;'Intermediate Lookups'!G$1,$B$62, ""))</f>
        <v/>
      </c>
      <c r="H66" s="10" t="str">
        <f>IF($B$62="","",IF(VLOOKUP($B$62,Samples!$A$3:$D$100,2,FALSE)='Intermediate Lookups'!$A3&amp;'Intermediate Lookups'!H$1,$B$62, ""))</f>
        <v/>
      </c>
      <c r="I66" s="10" t="str">
        <f>IF($B$62="","",IF(VLOOKUP($B$62,Samples!$A$3:$D$100,2,FALSE)='Intermediate Lookups'!$A3&amp;'Intermediate Lookups'!I$1,$B$62, ""))</f>
        <v/>
      </c>
      <c r="J66" s="10" t="str">
        <f>IF($B$62="","",IF(VLOOKUP($B$62,Samples!$A$3:$D$100,2,FALSE)='Intermediate Lookups'!$A3&amp;'Intermediate Lookups'!J$1,$B$62, ""))</f>
        <v/>
      </c>
      <c r="K66" s="10" t="str">
        <f>IF($B$62="","",IF(VLOOKUP($B$62,Samples!$A$3:$D$100,2,FALSE)='Intermediate Lookups'!$A3&amp;'Intermediate Lookups'!K$1,$B$62, ""))</f>
        <v/>
      </c>
      <c r="L66" s="10" t="str">
        <f>IF($B$62="","",IF(VLOOKUP($B$62,Samples!$A$3:$D$100,2,FALSE)='Intermediate Lookups'!$A3&amp;'Intermediate Lookups'!L$1,$B$62, ""))</f>
        <v/>
      </c>
      <c r="M66" s="10" t="str">
        <f>IF($B$62="","",IF(VLOOKUP($B$62,Samples!$A$3:$D$100,2,FALSE)='Intermediate Lookups'!$A3&amp;'Intermediate Lookups'!M$1,$B$62, ""))</f>
        <v/>
      </c>
    </row>
    <row r="67" spans="1:14" x14ac:dyDescent="0.25">
      <c r="A67" t="str">
        <f>IF(B62="","","C")</f>
        <v>C</v>
      </c>
      <c r="B67" s="10" t="str">
        <f>IF($B$62="","",IF(VLOOKUP($B$62,Samples!$A$3:$D$100,2,FALSE)='Intermediate Lookups'!$A4&amp;'Intermediate Lookups'!B$1,$B$62, ""))</f>
        <v/>
      </c>
      <c r="C67" s="10" t="str">
        <f>IF($B$62="","",IF(VLOOKUP($B$62,Samples!$A$3:$D$100,2,FALSE)='Intermediate Lookups'!$A4&amp;'Intermediate Lookups'!C$1,$B$62, ""))</f>
        <v/>
      </c>
      <c r="D67" s="10" t="str">
        <f>IF($B$62="","",IF(VLOOKUP($B$62,Samples!$A$3:$D$100,2,FALSE)='Intermediate Lookups'!$A4&amp;'Intermediate Lookups'!D$1,$B$62, ""))</f>
        <v/>
      </c>
      <c r="E67" s="10" t="str">
        <f>IF($B$62="","",IF(VLOOKUP($B$62,Samples!$A$3:$D$100,2,FALSE)='Intermediate Lookups'!$A4&amp;'Intermediate Lookups'!E$1,$B$62, ""))</f>
        <v/>
      </c>
      <c r="F67" s="10" t="str">
        <f>IF($B$62="","",IF(VLOOKUP($B$62,Samples!$A$3:$D$100,2,FALSE)='Intermediate Lookups'!$A4&amp;'Intermediate Lookups'!F$1,$B$62, ""))</f>
        <v/>
      </c>
      <c r="G67" s="10" t="str">
        <f>IF($B$62="","",IF(VLOOKUP($B$62,Samples!$A$3:$D$100,2,FALSE)='Intermediate Lookups'!$A4&amp;'Intermediate Lookups'!G$1,$B$62, ""))</f>
        <v/>
      </c>
      <c r="H67" s="10" t="str">
        <f>IF($B$62="","",IF(VLOOKUP($B$62,Samples!$A$3:$D$100,2,FALSE)='Intermediate Lookups'!$A4&amp;'Intermediate Lookups'!H$1,$B$62, ""))</f>
        <v/>
      </c>
      <c r="I67" s="10" t="str">
        <f>IF($B$62="","",IF(VLOOKUP($B$62,Samples!$A$3:$D$100,2,FALSE)='Intermediate Lookups'!$A4&amp;'Intermediate Lookups'!I$1,$B$62, ""))</f>
        <v/>
      </c>
      <c r="J67" s="10" t="str">
        <f>IF($B$62="","",IF(VLOOKUP($B$62,Samples!$A$3:$D$100,2,FALSE)='Intermediate Lookups'!$A4&amp;'Intermediate Lookups'!J$1,$B$62, ""))</f>
        <v/>
      </c>
      <c r="K67" s="10" t="str">
        <f>IF($B$62="","",IF(VLOOKUP($B$62,Samples!$A$3:$D$100,2,FALSE)='Intermediate Lookups'!$A4&amp;'Intermediate Lookups'!K$1,$B$62, ""))</f>
        <v/>
      </c>
      <c r="L67" s="10" t="str">
        <f>IF($B$62="","",IF(VLOOKUP($B$62,Samples!$A$3:$D$100,2,FALSE)='Intermediate Lookups'!$A4&amp;'Intermediate Lookups'!L$1,$B$62, ""))</f>
        <v/>
      </c>
      <c r="M67" s="10" t="str">
        <f>IF($B$62="","",IF(VLOOKUP($B$62,Samples!$A$3:$D$100,2,FALSE)='Intermediate Lookups'!$A4&amp;'Intermediate Lookups'!M$1,$B$62, ""))</f>
        <v/>
      </c>
    </row>
    <row r="68" spans="1:14" x14ac:dyDescent="0.25">
      <c r="A68" t="str">
        <f>IF(B62="","","D")</f>
        <v>D</v>
      </c>
      <c r="B68" s="10" t="str">
        <f>IF($B$62="","",IF(VLOOKUP($B$62,Samples!$A$3:$D$100,2,FALSE)='Intermediate Lookups'!$A5&amp;'Intermediate Lookups'!B$1,$B$62, ""))</f>
        <v/>
      </c>
      <c r="C68" s="10" t="str">
        <f>IF($B$62="","",IF(VLOOKUP($B$62,Samples!$A$3:$D$100,2,FALSE)='Intermediate Lookups'!$A5&amp;'Intermediate Lookups'!C$1,$B$62, ""))</f>
        <v/>
      </c>
      <c r="D68" s="10" t="str">
        <f>IF($B$62="","",IF(VLOOKUP($B$62,Samples!$A$3:$D$100,2,FALSE)='Intermediate Lookups'!$A5&amp;'Intermediate Lookups'!D$1,$B$62, ""))</f>
        <v/>
      </c>
      <c r="E68" s="10" t="str">
        <f>IF($B$62="","",IF(VLOOKUP($B$62,Samples!$A$3:$D$100,2,FALSE)='Intermediate Lookups'!$A5&amp;'Intermediate Lookups'!E$1,$B$62, ""))</f>
        <v/>
      </c>
      <c r="F68" s="10" t="str">
        <f>IF($B$62="","",IF(VLOOKUP($B$62,Samples!$A$3:$D$100,2,FALSE)='Intermediate Lookups'!$A5&amp;'Intermediate Lookups'!F$1,$B$62, ""))</f>
        <v/>
      </c>
      <c r="G68" s="10" t="str">
        <f>IF($B$62="","",IF(VLOOKUP($B$62,Samples!$A$3:$D$100,2,FALSE)='Intermediate Lookups'!$A5&amp;'Intermediate Lookups'!G$1,$B$62, ""))</f>
        <v/>
      </c>
      <c r="H68" s="10" t="str">
        <f>IF($B$62="","",IF(VLOOKUP($B$62,Samples!$A$3:$D$100,2,FALSE)='Intermediate Lookups'!$A5&amp;'Intermediate Lookups'!H$1,$B$62, ""))</f>
        <v/>
      </c>
      <c r="I68" s="10" t="str">
        <f>IF($B$62="","",IF(VLOOKUP($B$62,Samples!$A$3:$D$100,2,FALSE)='Intermediate Lookups'!$A5&amp;'Intermediate Lookups'!I$1,$B$62, ""))</f>
        <v/>
      </c>
      <c r="J68" s="10" t="str">
        <f>IF($B$62="","",IF(VLOOKUP($B$62,Samples!$A$3:$D$100,2,FALSE)='Intermediate Lookups'!$A5&amp;'Intermediate Lookups'!J$1,$B$62, ""))</f>
        <v/>
      </c>
      <c r="K68" s="10" t="str">
        <f>IF($B$62="","",IF(VLOOKUP($B$62,Samples!$A$3:$D$100,2,FALSE)='Intermediate Lookups'!$A5&amp;'Intermediate Lookups'!K$1,$B$62, ""))</f>
        <v/>
      </c>
      <c r="L68" s="10" t="str">
        <f>IF($B$62="","",IF(VLOOKUP($B$62,Samples!$A$3:$D$100,2,FALSE)='Intermediate Lookups'!$A5&amp;'Intermediate Lookups'!L$1,$B$62, ""))</f>
        <v/>
      </c>
      <c r="M68" s="10" t="str">
        <f>IF($B$62="","",IF(VLOOKUP($B$62,Samples!$A$3:$D$100,2,FALSE)='Intermediate Lookups'!$A5&amp;'Intermediate Lookups'!M$1,$B$62, ""))</f>
        <v/>
      </c>
    </row>
    <row r="69" spans="1:14" x14ac:dyDescent="0.25">
      <c r="A69" t="str">
        <f>IF(B62="","","E")</f>
        <v>E</v>
      </c>
      <c r="B69" s="10" t="str">
        <f>IF($B$62="","",IF(VLOOKUP($B$62,Samples!$A$3:$D$100,2,FALSE)='Intermediate Lookups'!$A6&amp;'Intermediate Lookups'!B$1,$B$62, ""))</f>
        <v/>
      </c>
      <c r="C69" s="10" t="str">
        <f>IF($B$62="","",IF(VLOOKUP($B$62,Samples!$A$3:$D$100,2,FALSE)='Intermediate Lookups'!$A6&amp;'Intermediate Lookups'!C$1,$B$62, ""))</f>
        <v/>
      </c>
      <c r="D69" s="10" t="str">
        <f>IF($B$62="","",IF(VLOOKUP($B$62,Samples!$A$3:$D$100,2,FALSE)='Intermediate Lookups'!$A6&amp;'Intermediate Lookups'!D$1,$B$62, ""))</f>
        <v/>
      </c>
      <c r="E69" s="10" t="str">
        <f>IF($B$62="","",IF(VLOOKUP($B$62,Samples!$A$3:$D$100,2,FALSE)='Intermediate Lookups'!$A6&amp;'Intermediate Lookups'!E$1,$B$62, ""))</f>
        <v/>
      </c>
      <c r="F69" s="10" t="str">
        <f>IF($B$62="","",IF(VLOOKUP($B$62,Samples!$A$3:$D$100,2,FALSE)='Intermediate Lookups'!$A6&amp;'Intermediate Lookups'!F$1,$B$62, ""))</f>
        <v/>
      </c>
      <c r="G69" s="10" t="str">
        <f>IF($B$62="","",IF(VLOOKUP($B$62,Samples!$A$3:$D$100,2,FALSE)='Intermediate Lookups'!$A6&amp;'Intermediate Lookups'!G$1,$B$62, ""))</f>
        <v/>
      </c>
      <c r="H69" s="10" t="str">
        <f>IF($B$62="","",IF(VLOOKUP($B$62,Samples!$A$3:$D$100,2,FALSE)='Intermediate Lookups'!$A6&amp;'Intermediate Lookups'!H$1,$B$62, ""))</f>
        <v/>
      </c>
      <c r="I69" s="10" t="str">
        <f>IF($B$62="","",IF(VLOOKUP($B$62,Samples!$A$3:$D$100,2,FALSE)='Intermediate Lookups'!$A6&amp;'Intermediate Lookups'!I$1,$B$62, ""))</f>
        <v/>
      </c>
      <c r="J69" s="10" t="str">
        <f>IF($B$62="","",IF(VLOOKUP($B$62,Samples!$A$3:$D$100,2,FALSE)='Intermediate Lookups'!$A6&amp;'Intermediate Lookups'!J$1,$B$62, ""))</f>
        <v/>
      </c>
      <c r="K69" s="10" t="str">
        <f>IF($B$62="","",IF(VLOOKUP($B$62,Samples!$A$3:$D$100,2,FALSE)='Intermediate Lookups'!$A6&amp;'Intermediate Lookups'!K$1,$B$62, ""))</f>
        <v/>
      </c>
      <c r="L69" s="10" t="str">
        <f>IF($B$62="","",IF(VLOOKUP($B$62,Samples!$A$3:$D$100,2,FALSE)='Intermediate Lookups'!$A6&amp;'Intermediate Lookups'!L$1,$B$62, ""))</f>
        <v/>
      </c>
      <c r="M69" s="10" t="str">
        <f>IF($B$62="","",IF(VLOOKUP($B$62,Samples!$A$3:$D$100,2,FALSE)='Intermediate Lookups'!$A6&amp;'Intermediate Lookups'!M$1,$B$62, ""))</f>
        <v/>
      </c>
    </row>
    <row r="70" spans="1:14" x14ac:dyDescent="0.25">
      <c r="A70" t="str">
        <f>IF(B62="","","F")</f>
        <v>F</v>
      </c>
      <c r="B70" s="10" t="str">
        <f>IF($B$62="","",IF(VLOOKUP($B$62,Samples!$A$3:$D$100,2,FALSE)='Intermediate Lookups'!$A7&amp;'Intermediate Lookups'!B$1,$B$62, ""))</f>
        <v/>
      </c>
      <c r="C70" s="10" t="str">
        <f>IF($B$62="","",IF(VLOOKUP($B$62,Samples!$A$3:$D$100,2,FALSE)='Intermediate Lookups'!$A7&amp;'Intermediate Lookups'!C$1,$B$62, ""))</f>
        <v/>
      </c>
      <c r="D70" s="10" t="str">
        <f>IF($B$62="","",IF(VLOOKUP($B$62,Samples!$A$3:$D$100,2,FALSE)='Intermediate Lookups'!$A7&amp;'Intermediate Lookups'!D$1,$B$62, ""))</f>
        <v/>
      </c>
      <c r="E70" s="10" t="str">
        <f>IF($B$62="","",IF(VLOOKUP($B$62,Samples!$A$3:$D$100,2,FALSE)='Intermediate Lookups'!$A7&amp;'Intermediate Lookups'!E$1,$B$62, ""))</f>
        <v/>
      </c>
      <c r="F70" s="10" t="str">
        <f>IF($B$62="","",IF(VLOOKUP($B$62,Samples!$A$3:$D$100,2,FALSE)='Intermediate Lookups'!$A7&amp;'Intermediate Lookups'!F$1,$B$62, ""))</f>
        <v/>
      </c>
      <c r="G70" s="10" t="str">
        <f>IF($B$62="","",IF(VLOOKUP($B$62,Samples!$A$3:$D$100,2,FALSE)='Intermediate Lookups'!$A7&amp;'Intermediate Lookups'!G$1,$B$62, ""))</f>
        <v>wan</v>
      </c>
      <c r="H70" s="10" t="str">
        <f>IF($B$62="","",IF(VLOOKUP($B$62,Samples!$A$3:$D$100,2,FALSE)='Intermediate Lookups'!$A7&amp;'Intermediate Lookups'!H$1,$B$62, ""))</f>
        <v/>
      </c>
      <c r="I70" s="10" t="str">
        <f>IF($B$62="","",IF(VLOOKUP($B$62,Samples!$A$3:$D$100,2,FALSE)='Intermediate Lookups'!$A7&amp;'Intermediate Lookups'!I$1,$B$62, ""))</f>
        <v/>
      </c>
      <c r="J70" s="10" t="str">
        <f>IF($B$62="","",IF(VLOOKUP($B$62,Samples!$A$3:$D$100,2,FALSE)='Intermediate Lookups'!$A7&amp;'Intermediate Lookups'!J$1,$B$62, ""))</f>
        <v/>
      </c>
      <c r="K70" s="10" t="str">
        <f>IF($B$62="","",IF(VLOOKUP($B$62,Samples!$A$3:$D$100,2,FALSE)='Intermediate Lookups'!$A7&amp;'Intermediate Lookups'!K$1,$B$62, ""))</f>
        <v/>
      </c>
      <c r="L70" s="10" t="str">
        <f>IF($B$62="","",IF(VLOOKUP($B$62,Samples!$A$3:$D$100,2,FALSE)='Intermediate Lookups'!$A7&amp;'Intermediate Lookups'!L$1,$B$62, ""))</f>
        <v/>
      </c>
      <c r="M70" s="10" t="str">
        <f>IF($B$62="","",IF(VLOOKUP($B$62,Samples!$A$3:$D$100,2,FALSE)='Intermediate Lookups'!$A7&amp;'Intermediate Lookups'!M$1,$B$62, ""))</f>
        <v/>
      </c>
    </row>
    <row r="71" spans="1:14" x14ac:dyDescent="0.25">
      <c r="A71" t="str">
        <f>IF(B62="","","G")</f>
        <v>G</v>
      </c>
      <c r="B71" s="10" t="str">
        <f>IF($B$62="","",IF(VLOOKUP($B$62,Samples!$A$3:$D$100,2,FALSE)='Intermediate Lookups'!$A8&amp;'Intermediate Lookups'!B$1,$B$62, ""))</f>
        <v/>
      </c>
      <c r="C71" s="10" t="str">
        <f>IF($B$62="","",IF(VLOOKUP($B$62,Samples!$A$3:$D$100,2,FALSE)='Intermediate Lookups'!$A8&amp;'Intermediate Lookups'!C$1,$B$62, ""))</f>
        <v/>
      </c>
      <c r="D71" s="10" t="str">
        <f>IF($B$62="","",IF(VLOOKUP($B$62,Samples!$A$3:$D$100,2,FALSE)='Intermediate Lookups'!$A8&amp;'Intermediate Lookups'!D$1,$B$62, ""))</f>
        <v/>
      </c>
      <c r="E71" s="10" t="str">
        <f>IF($B$62="","",IF(VLOOKUP($B$62,Samples!$A$3:$D$100,2,FALSE)='Intermediate Lookups'!$A8&amp;'Intermediate Lookups'!E$1,$B$62, ""))</f>
        <v/>
      </c>
      <c r="F71" s="10" t="str">
        <f>IF($B$62="","",IF(VLOOKUP($B$62,Samples!$A$3:$D$100,2,FALSE)='Intermediate Lookups'!$A8&amp;'Intermediate Lookups'!F$1,$B$62, ""))</f>
        <v/>
      </c>
      <c r="G71" s="10" t="str">
        <f>IF($B$62="","",IF(VLOOKUP($B$62,Samples!$A$3:$D$100,2,FALSE)='Intermediate Lookups'!$A8&amp;'Intermediate Lookups'!G$1,$B$62, ""))</f>
        <v/>
      </c>
      <c r="H71" s="10" t="str">
        <f>IF($B$62="","",IF(VLOOKUP($B$62,Samples!$A$3:$D$100,2,FALSE)='Intermediate Lookups'!$A8&amp;'Intermediate Lookups'!H$1,$B$62, ""))</f>
        <v/>
      </c>
      <c r="I71" s="10" t="str">
        <f>IF($B$62="","",IF(VLOOKUP($B$62,Samples!$A$3:$D$100,2,FALSE)='Intermediate Lookups'!$A8&amp;'Intermediate Lookups'!I$1,$B$62, ""))</f>
        <v/>
      </c>
      <c r="J71" s="10" t="str">
        <f>IF($B$62="","",IF(VLOOKUP($B$62,Samples!$A$3:$D$100,2,FALSE)='Intermediate Lookups'!$A8&amp;'Intermediate Lookups'!J$1,$B$62, ""))</f>
        <v/>
      </c>
      <c r="K71" s="10" t="str">
        <f>IF($B$62="","",IF(VLOOKUP($B$62,Samples!$A$3:$D$100,2,FALSE)='Intermediate Lookups'!$A8&amp;'Intermediate Lookups'!K$1,$B$62, ""))</f>
        <v/>
      </c>
      <c r="L71" s="10" t="str">
        <f>IF($B$62="","",IF(VLOOKUP($B$62,Samples!$A$3:$D$100,2,FALSE)='Intermediate Lookups'!$A8&amp;'Intermediate Lookups'!L$1,$B$62, ""))</f>
        <v/>
      </c>
      <c r="M71" s="10" t="str">
        <f>IF($B$62="","",IF(VLOOKUP($B$62,Samples!$A$3:$D$100,2,FALSE)='Intermediate Lookups'!$A8&amp;'Intermediate Lookups'!M$1,$B$62, ""))</f>
        <v/>
      </c>
    </row>
    <row r="72" spans="1:14" x14ac:dyDescent="0.25">
      <c r="A72" t="str">
        <f>IF(B62="","","H")</f>
        <v>H</v>
      </c>
      <c r="B72" s="10" t="str">
        <f>IF($B$62="","",IF(VLOOKUP($B$62,Samples!$A$3:$D$100,2,FALSE)='Intermediate Lookups'!$A9&amp;'Intermediate Lookups'!B$1,$B$62, ""))</f>
        <v/>
      </c>
      <c r="C72" s="10" t="str">
        <f>IF($B$62="","",IF(VLOOKUP($B$62,Samples!$A$3:$D$100,2,FALSE)='Intermediate Lookups'!$A9&amp;'Intermediate Lookups'!C$1,$B$62, ""))</f>
        <v/>
      </c>
      <c r="D72" s="10" t="str">
        <f>IF($B$62="","",IF(VLOOKUP($B$62,Samples!$A$3:$D$100,2,FALSE)='Intermediate Lookups'!$A9&amp;'Intermediate Lookups'!D$1,$B$62, ""))</f>
        <v/>
      </c>
      <c r="E72" s="10" t="str">
        <f>IF($B$62="","",IF(VLOOKUP($B$62,Samples!$A$3:$D$100,2,FALSE)='Intermediate Lookups'!$A9&amp;'Intermediate Lookups'!E$1,$B$62, ""))</f>
        <v/>
      </c>
      <c r="F72" s="10" t="str">
        <f>IF($B$62="","",IF(VLOOKUP($B$62,Samples!$A$3:$D$100,2,FALSE)='Intermediate Lookups'!$A9&amp;'Intermediate Lookups'!F$1,$B$62, ""))</f>
        <v/>
      </c>
      <c r="G72" s="10" t="str">
        <f>IF($B$62="","",IF(VLOOKUP($B$62,Samples!$A$3:$D$100,2,FALSE)='Intermediate Lookups'!$A9&amp;'Intermediate Lookups'!G$1,$B$62, ""))</f>
        <v/>
      </c>
      <c r="H72" s="10" t="str">
        <f>IF($B$62="","",IF(VLOOKUP($B$62,Samples!$A$3:$D$100,2,FALSE)='Intermediate Lookups'!$A9&amp;'Intermediate Lookups'!H$1,$B$62, ""))</f>
        <v/>
      </c>
      <c r="I72" s="10" t="str">
        <f>IF($B$62="","",IF(VLOOKUP($B$62,Samples!$A$3:$D$100,2,FALSE)='Intermediate Lookups'!$A9&amp;'Intermediate Lookups'!I$1,$B$62, ""))</f>
        <v/>
      </c>
      <c r="J72" s="10" t="str">
        <f>IF($B$62="","",IF(VLOOKUP($B$62,Samples!$A$3:$D$100,2,FALSE)='Intermediate Lookups'!$A9&amp;'Intermediate Lookups'!J$1,$B$62, ""))</f>
        <v/>
      </c>
      <c r="K72" s="10" t="str">
        <f>IF($B$62="","",IF(VLOOKUP($B$62,Samples!$A$3:$D$100,2,FALSE)='Intermediate Lookups'!$A9&amp;'Intermediate Lookups'!K$1,$B$62, ""))</f>
        <v/>
      </c>
      <c r="L72" s="10" t="str">
        <f>IF($B$62="","",IF(VLOOKUP($B$62,Samples!$A$3:$D$100,2,FALSE)='Intermediate Lookups'!$A9&amp;'Intermediate Lookups'!L$1,$B$62, ""))</f>
        <v/>
      </c>
      <c r="M72" s="10" t="str">
        <f>IF($B$62="","",IF(VLOOKUP($B$62,Samples!$A$3:$D$100,2,FALSE)='Intermediate Lookups'!$A9&amp;'Intermediate Lookups'!M$1,$B$62, ""))</f>
        <v/>
      </c>
    </row>
    <row r="74" spans="1:14" x14ac:dyDescent="0.25">
      <c r="A74" t="str">
        <f>IF(B74="","","Pipetting step")</f>
        <v>Pipetting step</v>
      </c>
      <c r="B74" t="str">
        <f>IF(ISBLANK(Samples!A9),"",Samples!A9)</f>
        <v>xag</v>
      </c>
      <c r="C74">
        <f>IF(B74="","",VLOOKUP(B74,Samples!$A$3:$D$100,4,FALSE))</f>
        <v>2.23</v>
      </c>
      <c r="D74">
        <f>IF(B74="","",8)</f>
        <v>8</v>
      </c>
      <c r="E74">
        <f>IF(B74="","",12)</f>
        <v>12</v>
      </c>
      <c r="F74" t="str">
        <f>IF(B74="","","Standard")</f>
        <v>Standard</v>
      </c>
      <c r="G74" t="str">
        <f>IF(B74="","","Color")</f>
        <v>Color</v>
      </c>
      <c r="I74">
        <f>IF(B74="","",6)</f>
        <v>6</v>
      </c>
      <c r="J74">
        <f>IF(B74="","",6)</f>
        <v>6</v>
      </c>
      <c r="K74" t="str">
        <f>IF(B74="","","Normal")</f>
        <v>Normal</v>
      </c>
      <c r="L74" t="str">
        <f>IF(B74="","","Single-channel")</f>
        <v>Single-channel</v>
      </c>
      <c r="M74" t="str">
        <f>IF(B74="","","No")</f>
        <v>No</v>
      </c>
      <c r="N74" t="str">
        <f>IF(B74="","","No")</f>
        <v>No</v>
      </c>
    </row>
    <row r="75" spans="1:14" x14ac:dyDescent="0.25">
      <c r="M75" t="str">
        <f>IF(B74="","","Per well")</f>
        <v>Per well</v>
      </c>
      <c r="N75" t="str">
        <f>IF(B74="","","On source")</f>
        <v>On source</v>
      </c>
    </row>
    <row r="76" spans="1:14" x14ac:dyDescent="0.25">
      <c r="B76">
        <f>IF(B74="","",1)</f>
        <v>1</v>
      </c>
      <c r="C76">
        <f>IF(B74="","",2)</f>
        <v>2</v>
      </c>
      <c r="D76">
        <f>IF(B74="","",3)</f>
        <v>3</v>
      </c>
      <c r="E76">
        <f>IF(B74="","",4)</f>
        <v>4</v>
      </c>
      <c r="F76">
        <f>IF(B74="","",5)</f>
        <v>5</v>
      </c>
      <c r="G76">
        <f>IF(B74="","",6)</f>
        <v>6</v>
      </c>
      <c r="H76">
        <f>IF(B74="","",7)</f>
        <v>7</v>
      </c>
      <c r="I76">
        <f>IF(B74="","",8)</f>
        <v>8</v>
      </c>
      <c r="J76">
        <f>IF(B74="","",9)</f>
        <v>9</v>
      </c>
      <c r="K76">
        <f>IF(B74="","",10)</f>
        <v>10</v>
      </c>
      <c r="L76">
        <f>IF(B74="","",11)</f>
        <v>11</v>
      </c>
      <c r="M76">
        <f>IF(B74="","",12)</f>
        <v>12</v>
      </c>
    </row>
    <row r="77" spans="1:14" x14ac:dyDescent="0.25">
      <c r="A77" t="str">
        <f>IF(B74="","","A")</f>
        <v>A</v>
      </c>
      <c r="B77" s="10" t="str">
        <f>IF($B$74="","",IF(VLOOKUP($B$74,Samples!$A$3:$D$100,2,FALSE)='Intermediate Lookups'!$A2&amp;'Intermediate Lookups'!B$1,$B$74, ""))</f>
        <v/>
      </c>
      <c r="C77" s="10" t="str">
        <f>IF($B$74="","",IF(VLOOKUP($B$74,Samples!$A$3:$D$100,2,FALSE)='Intermediate Lookups'!$A2&amp;'Intermediate Lookups'!C$1,$B$74, ""))</f>
        <v/>
      </c>
      <c r="D77" s="10" t="str">
        <f>IF($B$74="","",IF(VLOOKUP($B$74,Samples!$A$3:$D$100,2,FALSE)='Intermediate Lookups'!$A2&amp;'Intermediate Lookups'!D$1,$B$74, ""))</f>
        <v/>
      </c>
      <c r="E77" s="10" t="str">
        <f>IF($B$74="","",IF(VLOOKUP($B$74,Samples!$A$3:$D$100,2,FALSE)='Intermediate Lookups'!$A2&amp;'Intermediate Lookups'!E$1,$B$74, ""))</f>
        <v/>
      </c>
      <c r="F77" s="10" t="str">
        <f>IF($B$74="","",IF(VLOOKUP($B$74,Samples!$A$3:$D$100,2,FALSE)='Intermediate Lookups'!$A2&amp;'Intermediate Lookups'!F$1,$B$74, ""))</f>
        <v/>
      </c>
      <c r="G77" s="10" t="str">
        <f>IF($B$74="","",IF(VLOOKUP($B$74,Samples!$A$3:$D$100,2,FALSE)='Intermediate Lookups'!$A2&amp;'Intermediate Lookups'!G$1,$B$74, ""))</f>
        <v/>
      </c>
      <c r="H77" s="10" t="str">
        <f>IF($B$74="","",IF(VLOOKUP($B$74,Samples!$A$3:$D$100,2,FALSE)='Intermediate Lookups'!$A2&amp;'Intermediate Lookups'!H$1,$B$74, ""))</f>
        <v/>
      </c>
      <c r="I77" s="10" t="str">
        <f>IF($B$74="","",IF(VLOOKUP($B$74,Samples!$A$3:$D$100,2,FALSE)='Intermediate Lookups'!$A2&amp;'Intermediate Lookups'!I$1,$B$74, ""))</f>
        <v>xag</v>
      </c>
      <c r="J77" s="10" t="str">
        <f>IF($B$74="","",IF(VLOOKUP($B$74,Samples!$A$3:$D$100,2,FALSE)='Intermediate Lookups'!$A2&amp;'Intermediate Lookups'!J$1,$B$74, ""))</f>
        <v/>
      </c>
      <c r="K77" s="10" t="str">
        <f>IF($B$74="","",IF(VLOOKUP($B$74,Samples!$A$3:$D$100,2,FALSE)='Intermediate Lookups'!$A2&amp;'Intermediate Lookups'!K$1,$B$74, ""))</f>
        <v/>
      </c>
      <c r="L77" s="10" t="str">
        <f>IF($B$74="","",IF(VLOOKUP($B$74,Samples!$A$3:$D$100,2,FALSE)='Intermediate Lookups'!$A2&amp;'Intermediate Lookups'!L$1,$B$74, ""))</f>
        <v/>
      </c>
      <c r="M77" s="10" t="str">
        <f>IF($B$74="","",IF(VLOOKUP($B$74,Samples!$A$3:$D$100,2,FALSE)='Intermediate Lookups'!$A2&amp;'Intermediate Lookups'!M$1,$B$74, ""))</f>
        <v/>
      </c>
    </row>
    <row r="78" spans="1:14" x14ac:dyDescent="0.25">
      <c r="A78" t="str">
        <f>IF(B74="","","B")</f>
        <v>B</v>
      </c>
      <c r="B78" s="10" t="str">
        <f>IF($B$74="","",IF(VLOOKUP($B$74,Samples!$A$3:$D$100,2,FALSE)='Intermediate Lookups'!$A3&amp;'Intermediate Lookups'!B$1,$B$74, ""))</f>
        <v/>
      </c>
      <c r="C78" s="10" t="str">
        <f>IF($B$74="","",IF(VLOOKUP($B$74,Samples!$A$3:$D$100,2,FALSE)='Intermediate Lookups'!$A3&amp;'Intermediate Lookups'!C$1,$B$74, ""))</f>
        <v/>
      </c>
      <c r="D78" s="10" t="str">
        <f>IF($B$74="","",IF(VLOOKUP($B$74,Samples!$A$3:$D$100,2,FALSE)='Intermediate Lookups'!$A3&amp;'Intermediate Lookups'!D$1,$B$74, ""))</f>
        <v/>
      </c>
      <c r="E78" s="10" t="str">
        <f>IF($B$74="","",IF(VLOOKUP($B$74,Samples!$A$3:$D$100,2,FALSE)='Intermediate Lookups'!$A3&amp;'Intermediate Lookups'!E$1,$B$74, ""))</f>
        <v/>
      </c>
      <c r="F78" s="10" t="str">
        <f>IF($B$74="","",IF(VLOOKUP($B$74,Samples!$A$3:$D$100,2,FALSE)='Intermediate Lookups'!$A3&amp;'Intermediate Lookups'!F$1,$B$74, ""))</f>
        <v/>
      </c>
      <c r="G78" s="10" t="str">
        <f>IF($B$74="","",IF(VLOOKUP($B$74,Samples!$A$3:$D$100,2,FALSE)='Intermediate Lookups'!$A3&amp;'Intermediate Lookups'!G$1,$B$74, ""))</f>
        <v/>
      </c>
      <c r="H78" s="10" t="str">
        <f>IF($B$74="","",IF(VLOOKUP($B$74,Samples!$A$3:$D$100,2,FALSE)='Intermediate Lookups'!$A3&amp;'Intermediate Lookups'!H$1,$B$74, ""))</f>
        <v/>
      </c>
      <c r="I78" s="10" t="str">
        <f>IF($B$74="","",IF(VLOOKUP($B$74,Samples!$A$3:$D$100,2,FALSE)='Intermediate Lookups'!$A3&amp;'Intermediate Lookups'!I$1,$B$74, ""))</f>
        <v/>
      </c>
      <c r="J78" s="10" t="str">
        <f>IF($B$74="","",IF(VLOOKUP($B$74,Samples!$A$3:$D$100,2,FALSE)='Intermediate Lookups'!$A3&amp;'Intermediate Lookups'!J$1,$B$74, ""))</f>
        <v/>
      </c>
      <c r="K78" s="10" t="str">
        <f>IF($B$74="","",IF(VLOOKUP($B$74,Samples!$A$3:$D$100,2,FALSE)='Intermediate Lookups'!$A3&amp;'Intermediate Lookups'!K$1,$B$74, ""))</f>
        <v/>
      </c>
      <c r="L78" s="10" t="str">
        <f>IF($B$74="","",IF(VLOOKUP($B$74,Samples!$A$3:$D$100,2,FALSE)='Intermediate Lookups'!$A3&amp;'Intermediate Lookups'!L$1,$B$74, ""))</f>
        <v/>
      </c>
      <c r="M78" s="10" t="str">
        <f>IF($B$74="","",IF(VLOOKUP($B$74,Samples!$A$3:$D$100,2,FALSE)='Intermediate Lookups'!$A3&amp;'Intermediate Lookups'!M$1,$B$74, ""))</f>
        <v/>
      </c>
    </row>
    <row r="79" spans="1:14" x14ac:dyDescent="0.25">
      <c r="A79" t="str">
        <f>IF(B74="","","C")</f>
        <v>C</v>
      </c>
      <c r="B79" s="10" t="str">
        <f>IF($B$74="","",IF(VLOOKUP($B$74,Samples!$A$3:$D$100,2,FALSE)='Intermediate Lookups'!$A4&amp;'Intermediate Lookups'!B$1,$B$74, ""))</f>
        <v/>
      </c>
      <c r="C79" s="10" t="str">
        <f>IF($B$74="","",IF(VLOOKUP($B$74,Samples!$A$3:$D$100,2,FALSE)='Intermediate Lookups'!$A4&amp;'Intermediate Lookups'!C$1,$B$74, ""))</f>
        <v/>
      </c>
      <c r="D79" s="10" t="str">
        <f>IF($B$74="","",IF(VLOOKUP($B$74,Samples!$A$3:$D$100,2,FALSE)='Intermediate Lookups'!$A4&amp;'Intermediate Lookups'!D$1,$B$74, ""))</f>
        <v/>
      </c>
      <c r="E79" s="10" t="str">
        <f>IF($B$74="","",IF(VLOOKUP($B$74,Samples!$A$3:$D$100,2,FALSE)='Intermediate Lookups'!$A4&amp;'Intermediate Lookups'!E$1,$B$74, ""))</f>
        <v/>
      </c>
      <c r="F79" s="10" t="str">
        <f>IF($B$74="","",IF(VLOOKUP($B$74,Samples!$A$3:$D$100,2,FALSE)='Intermediate Lookups'!$A4&amp;'Intermediate Lookups'!F$1,$B$74, ""))</f>
        <v/>
      </c>
      <c r="G79" s="10" t="str">
        <f>IF($B$74="","",IF(VLOOKUP($B$74,Samples!$A$3:$D$100,2,FALSE)='Intermediate Lookups'!$A4&amp;'Intermediate Lookups'!G$1,$B$74, ""))</f>
        <v/>
      </c>
      <c r="H79" s="10" t="str">
        <f>IF($B$74="","",IF(VLOOKUP($B$74,Samples!$A$3:$D$100,2,FALSE)='Intermediate Lookups'!$A4&amp;'Intermediate Lookups'!H$1,$B$74, ""))</f>
        <v/>
      </c>
      <c r="I79" s="10" t="str">
        <f>IF($B$74="","",IF(VLOOKUP($B$74,Samples!$A$3:$D$100,2,FALSE)='Intermediate Lookups'!$A4&amp;'Intermediate Lookups'!I$1,$B$74, ""))</f>
        <v/>
      </c>
      <c r="J79" s="10" t="str">
        <f>IF($B$74="","",IF(VLOOKUP($B$74,Samples!$A$3:$D$100,2,FALSE)='Intermediate Lookups'!$A4&amp;'Intermediate Lookups'!J$1,$B$74, ""))</f>
        <v/>
      </c>
      <c r="K79" s="10" t="str">
        <f>IF($B$74="","",IF(VLOOKUP($B$74,Samples!$A$3:$D$100,2,FALSE)='Intermediate Lookups'!$A4&amp;'Intermediate Lookups'!K$1,$B$74, ""))</f>
        <v/>
      </c>
      <c r="L79" s="10" t="str">
        <f>IF($B$74="","",IF(VLOOKUP($B$74,Samples!$A$3:$D$100,2,FALSE)='Intermediate Lookups'!$A4&amp;'Intermediate Lookups'!L$1,$B$74, ""))</f>
        <v/>
      </c>
      <c r="M79" s="10" t="str">
        <f>IF($B$74="","",IF(VLOOKUP($B$74,Samples!$A$3:$D$100,2,FALSE)='Intermediate Lookups'!$A4&amp;'Intermediate Lookups'!M$1,$B$74, ""))</f>
        <v/>
      </c>
    </row>
    <row r="80" spans="1:14" x14ac:dyDescent="0.25">
      <c r="A80" t="str">
        <f>IF(B74="","","D")</f>
        <v>D</v>
      </c>
      <c r="B80" s="10" t="str">
        <f>IF($B$74="","",IF(VLOOKUP($B$74,Samples!$A$3:$D$100,2,FALSE)='Intermediate Lookups'!$A5&amp;'Intermediate Lookups'!B$1,$B$74, ""))</f>
        <v/>
      </c>
      <c r="C80" s="10" t="str">
        <f>IF($B$74="","",IF(VLOOKUP($B$74,Samples!$A$3:$D$100,2,FALSE)='Intermediate Lookups'!$A5&amp;'Intermediate Lookups'!C$1,$B$74, ""))</f>
        <v/>
      </c>
      <c r="D80" s="10" t="str">
        <f>IF($B$74="","",IF(VLOOKUP($B$74,Samples!$A$3:$D$100,2,FALSE)='Intermediate Lookups'!$A5&amp;'Intermediate Lookups'!D$1,$B$74, ""))</f>
        <v/>
      </c>
      <c r="E80" s="10" t="str">
        <f>IF($B$74="","",IF(VLOOKUP($B$74,Samples!$A$3:$D$100,2,FALSE)='Intermediate Lookups'!$A5&amp;'Intermediate Lookups'!E$1,$B$74, ""))</f>
        <v/>
      </c>
      <c r="F80" s="10" t="str">
        <f>IF($B$74="","",IF(VLOOKUP($B$74,Samples!$A$3:$D$100,2,FALSE)='Intermediate Lookups'!$A5&amp;'Intermediate Lookups'!F$1,$B$74, ""))</f>
        <v/>
      </c>
      <c r="G80" s="10" t="str">
        <f>IF($B$74="","",IF(VLOOKUP($B$74,Samples!$A$3:$D$100,2,FALSE)='Intermediate Lookups'!$A5&amp;'Intermediate Lookups'!G$1,$B$74, ""))</f>
        <v/>
      </c>
      <c r="H80" s="10" t="str">
        <f>IF($B$74="","",IF(VLOOKUP($B$74,Samples!$A$3:$D$100,2,FALSE)='Intermediate Lookups'!$A5&amp;'Intermediate Lookups'!H$1,$B$74, ""))</f>
        <v/>
      </c>
      <c r="I80" s="10" t="str">
        <f>IF($B$74="","",IF(VLOOKUP($B$74,Samples!$A$3:$D$100,2,FALSE)='Intermediate Lookups'!$A5&amp;'Intermediate Lookups'!I$1,$B$74, ""))</f>
        <v/>
      </c>
      <c r="J80" s="10" t="str">
        <f>IF($B$74="","",IF(VLOOKUP($B$74,Samples!$A$3:$D$100,2,FALSE)='Intermediate Lookups'!$A5&amp;'Intermediate Lookups'!J$1,$B$74, ""))</f>
        <v/>
      </c>
      <c r="K80" s="10" t="str">
        <f>IF($B$74="","",IF(VLOOKUP($B$74,Samples!$A$3:$D$100,2,FALSE)='Intermediate Lookups'!$A5&amp;'Intermediate Lookups'!K$1,$B$74, ""))</f>
        <v/>
      </c>
      <c r="L80" s="10" t="str">
        <f>IF($B$74="","",IF(VLOOKUP($B$74,Samples!$A$3:$D$100,2,FALSE)='Intermediate Lookups'!$A5&amp;'Intermediate Lookups'!L$1,$B$74, ""))</f>
        <v/>
      </c>
      <c r="M80" s="10" t="str">
        <f>IF($B$74="","",IF(VLOOKUP($B$74,Samples!$A$3:$D$100,2,FALSE)='Intermediate Lookups'!$A5&amp;'Intermediate Lookups'!M$1,$B$74, ""))</f>
        <v/>
      </c>
    </row>
    <row r="81" spans="1:14" x14ac:dyDescent="0.25">
      <c r="A81" t="str">
        <f>IF(B74="","","E")</f>
        <v>E</v>
      </c>
      <c r="B81" s="10" t="str">
        <f>IF($B$74="","",IF(VLOOKUP($B$74,Samples!$A$3:$D$100,2,FALSE)='Intermediate Lookups'!$A6&amp;'Intermediate Lookups'!B$1,$B$74, ""))</f>
        <v/>
      </c>
      <c r="C81" s="10" t="str">
        <f>IF($B$74="","",IF(VLOOKUP($B$74,Samples!$A$3:$D$100,2,FALSE)='Intermediate Lookups'!$A6&amp;'Intermediate Lookups'!C$1,$B$74, ""))</f>
        <v/>
      </c>
      <c r="D81" s="10" t="str">
        <f>IF($B$74="","",IF(VLOOKUP($B$74,Samples!$A$3:$D$100,2,FALSE)='Intermediate Lookups'!$A6&amp;'Intermediate Lookups'!D$1,$B$74, ""))</f>
        <v/>
      </c>
      <c r="E81" s="10" t="str">
        <f>IF($B$74="","",IF(VLOOKUP($B$74,Samples!$A$3:$D$100,2,FALSE)='Intermediate Lookups'!$A6&amp;'Intermediate Lookups'!E$1,$B$74, ""))</f>
        <v/>
      </c>
      <c r="F81" s="10" t="str">
        <f>IF($B$74="","",IF(VLOOKUP($B$74,Samples!$A$3:$D$100,2,FALSE)='Intermediate Lookups'!$A6&amp;'Intermediate Lookups'!F$1,$B$74, ""))</f>
        <v/>
      </c>
      <c r="G81" s="10" t="str">
        <f>IF($B$74="","",IF(VLOOKUP($B$74,Samples!$A$3:$D$100,2,FALSE)='Intermediate Lookups'!$A6&amp;'Intermediate Lookups'!G$1,$B$74, ""))</f>
        <v/>
      </c>
      <c r="H81" s="10" t="str">
        <f>IF($B$74="","",IF(VLOOKUP($B$74,Samples!$A$3:$D$100,2,FALSE)='Intermediate Lookups'!$A6&amp;'Intermediate Lookups'!H$1,$B$74, ""))</f>
        <v/>
      </c>
      <c r="I81" s="10" t="str">
        <f>IF($B$74="","",IF(VLOOKUP($B$74,Samples!$A$3:$D$100,2,FALSE)='Intermediate Lookups'!$A6&amp;'Intermediate Lookups'!I$1,$B$74, ""))</f>
        <v/>
      </c>
      <c r="J81" s="10" t="str">
        <f>IF($B$74="","",IF(VLOOKUP($B$74,Samples!$A$3:$D$100,2,FALSE)='Intermediate Lookups'!$A6&amp;'Intermediate Lookups'!J$1,$B$74, ""))</f>
        <v/>
      </c>
      <c r="K81" s="10" t="str">
        <f>IF($B$74="","",IF(VLOOKUP($B$74,Samples!$A$3:$D$100,2,FALSE)='Intermediate Lookups'!$A6&amp;'Intermediate Lookups'!K$1,$B$74, ""))</f>
        <v/>
      </c>
      <c r="L81" s="10" t="str">
        <f>IF($B$74="","",IF(VLOOKUP($B$74,Samples!$A$3:$D$100,2,FALSE)='Intermediate Lookups'!$A6&amp;'Intermediate Lookups'!L$1,$B$74, ""))</f>
        <v/>
      </c>
      <c r="M81" s="10" t="str">
        <f>IF($B$74="","",IF(VLOOKUP($B$74,Samples!$A$3:$D$100,2,FALSE)='Intermediate Lookups'!$A6&amp;'Intermediate Lookups'!M$1,$B$74, ""))</f>
        <v/>
      </c>
    </row>
    <row r="82" spans="1:14" x14ac:dyDescent="0.25">
      <c r="A82" t="str">
        <f>IF(B74="","","F")</f>
        <v>F</v>
      </c>
      <c r="B82" s="10" t="str">
        <f>IF($B$74="","",IF(VLOOKUP($B$74,Samples!$A$3:$D$100,2,FALSE)='Intermediate Lookups'!$A7&amp;'Intermediate Lookups'!B$1,$B$74, ""))</f>
        <v/>
      </c>
      <c r="C82" s="10" t="str">
        <f>IF($B$74="","",IF(VLOOKUP($B$74,Samples!$A$3:$D$100,2,FALSE)='Intermediate Lookups'!$A7&amp;'Intermediate Lookups'!C$1,$B$74, ""))</f>
        <v/>
      </c>
      <c r="D82" s="10" t="str">
        <f>IF($B$74="","",IF(VLOOKUP($B$74,Samples!$A$3:$D$100,2,FALSE)='Intermediate Lookups'!$A7&amp;'Intermediate Lookups'!D$1,$B$74, ""))</f>
        <v/>
      </c>
      <c r="E82" s="10" t="str">
        <f>IF($B$74="","",IF(VLOOKUP($B$74,Samples!$A$3:$D$100,2,FALSE)='Intermediate Lookups'!$A7&amp;'Intermediate Lookups'!E$1,$B$74, ""))</f>
        <v/>
      </c>
      <c r="F82" s="10" t="str">
        <f>IF($B$74="","",IF(VLOOKUP($B$74,Samples!$A$3:$D$100,2,FALSE)='Intermediate Lookups'!$A7&amp;'Intermediate Lookups'!F$1,$B$74, ""))</f>
        <v/>
      </c>
      <c r="G82" s="10" t="str">
        <f>IF($B$74="","",IF(VLOOKUP($B$74,Samples!$A$3:$D$100,2,FALSE)='Intermediate Lookups'!$A7&amp;'Intermediate Lookups'!G$1,$B$74, ""))</f>
        <v/>
      </c>
      <c r="H82" s="10" t="str">
        <f>IF($B$74="","",IF(VLOOKUP($B$74,Samples!$A$3:$D$100,2,FALSE)='Intermediate Lookups'!$A7&amp;'Intermediate Lookups'!H$1,$B$74, ""))</f>
        <v/>
      </c>
      <c r="I82" s="10" t="str">
        <f>IF($B$74="","",IF(VLOOKUP($B$74,Samples!$A$3:$D$100,2,FALSE)='Intermediate Lookups'!$A7&amp;'Intermediate Lookups'!I$1,$B$74, ""))</f>
        <v/>
      </c>
      <c r="J82" s="10" t="str">
        <f>IF($B$74="","",IF(VLOOKUP($B$74,Samples!$A$3:$D$100,2,FALSE)='Intermediate Lookups'!$A7&amp;'Intermediate Lookups'!J$1,$B$74, ""))</f>
        <v/>
      </c>
      <c r="K82" s="10" t="str">
        <f>IF($B$74="","",IF(VLOOKUP($B$74,Samples!$A$3:$D$100,2,FALSE)='Intermediate Lookups'!$A7&amp;'Intermediate Lookups'!K$1,$B$74, ""))</f>
        <v/>
      </c>
      <c r="L82" s="10" t="str">
        <f>IF($B$74="","",IF(VLOOKUP($B$74,Samples!$A$3:$D$100,2,FALSE)='Intermediate Lookups'!$A7&amp;'Intermediate Lookups'!L$1,$B$74, ""))</f>
        <v/>
      </c>
      <c r="M82" s="10" t="str">
        <f>IF($B$74="","",IF(VLOOKUP($B$74,Samples!$A$3:$D$100,2,FALSE)='Intermediate Lookups'!$A7&amp;'Intermediate Lookups'!M$1,$B$74, ""))</f>
        <v/>
      </c>
    </row>
    <row r="83" spans="1:14" x14ac:dyDescent="0.25">
      <c r="A83" t="str">
        <f>IF(B74="","","G")</f>
        <v>G</v>
      </c>
      <c r="B83" s="10" t="str">
        <f>IF($B$74="","",IF(VLOOKUP($B$74,Samples!$A$3:$D$100,2,FALSE)='Intermediate Lookups'!$A8&amp;'Intermediate Lookups'!B$1,$B$74, ""))</f>
        <v/>
      </c>
      <c r="C83" s="10" t="str">
        <f>IF($B$74="","",IF(VLOOKUP($B$74,Samples!$A$3:$D$100,2,FALSE)='Intermediate Lookups'!$A8&amp;'Intermediate Lookups'!C$1,$B$74, ""))</f>
        <v/>
      </c>
      <c r="D83" s="10" t="str">
        <f>IF($B$74="","",IF(VLOOKUP($B$74,Samples!$A$3:$D$100,2,FALSE)='Intermediate Lookups'!$A8&amp;'Intermediate Lookups'!D$1,$B$74, ""))</f>
        <v/>
      </c>
      <c r="E83" s="10" t="str">
        <f>IF($B$74="","",IF(VLOOKUP($B$74,Samples!$A$3:$D$100,2,FALSE)='Intermediate Lookups'!$A8&amp;'Intermediate Lookups'!E$1,$B$74, ""))</f>
        <v/>
      </c>
      <c r="F83" s="10" t="str">
        <f>IF($B$74="","",IF(VLOOKUP($B$74,Samples!$A$3:$D$100,2,FALSE)='Intermediate Lookups'!$A8&amp;'Intermediate Lookups'!F$1,$B$74, ""))</f>
        <v/>
      </c>
      <c r="G83" s="10" t="str">
        <f>IF($B$74="","",IF(VLOOKUP($B$74,Samples!$A$3:$D$100,2,FALSE)='Intermediate Lookups'!$A8&amp;'Intermediate Lookups'!G$1,$B$74, ""))</f>
        <v/>
      </c>
      <c r="H83" s="10" t="str">
        <f>IF($B$74="","",IF(VLOOKUP($B$74,Samples!$A$3:$D$100,2,FALSE)='Intermediate Lookups'!$A8&amp;'Intermediate Lookups'!H$1,$B$74, ""))</f>
        <v/>
      </c>
      <c r="I83" s="10" t="str">
        <f>IF($B$74="","",IF(VLOOKUP($B$74,Samples!$A$3:$D$100,2,FALSE)='Intermediate Lookups'!$A8&amp;'Intermediate Lookups'!I$1,$B$74, ""))</f>
        <v/>
      </c>
      <c r="J83" s="10" t="str">
        <f>IF($B$74="","",IF(VLOOKUP($B$74,Samples!$A$3:$D$100,2,FALSE)='Intermediate Lookups'!$A8&amp;'Intermediate Lookups'!J$1,$B$74, ""))</f>
        <v/>
      </c>
      <c r="K83" s="10" t="str">
        <f>IF($B$74="","",IF(VLOOKUP($B$74,Samples!$A$3:$D$100,2,FALSE)='Intermediate Lookups'!$A8&amp;'Intermediate Lookups'!K$1,$B$74, ""))</f>
        <v/>
      </c>
      <c r="L83" s="10" t="str">
        <f>IF($B$74="","",IF(VLOOKUP($B$74,Samples!$A$3:$D$100,2,FALSE)='Intermediate Lookups'!$A8&amp;'Intermediate Lookups'!L$1,$B$74, ""))</f>
        <v/>
      </c>
      <c r="M83" s="10" t="str">
        <f>IF($B$74="","",IF(VLOOKUP($B$74,Samples!$A$3:$D$100,2,FALSE)='Intermediate Lookups'!$A8&amp;'Intermediate Lookups'!M$1,$B$74, ""))</f>
        <v/>
      </c>
    </row>
    <row r="84" spans="1:14" x14ac:dyDescent="0.25">
      <c r="A84" t="str">
        <f>IF(B74="","","H")</f>
        <v>H</v>
      </c>
      <c r="B84" s="10" t="str">
        <f>IF($B$74="","",IF(VLOOKUP($B$74,Samples!$A$3:$D$100,2,FALSE)='Intermediate Lookups'!$A9&amp;'Intermediate Lookups'!B$1,$B$74, ""))</f>
        <v/>
      </c>
      <c r="C84" s="10" t="str">
        <f>IF($B$74="","",IF(VLOOKUP($B$74,Samples!$A$3:$D$100,2,FALSE)='Intermediate Lookups'!$A9&amp;'Intermediate Lookups'!C$1,$B$74, ""))</f>
        <v/>
      </c>
      <c r="D84" s="10" t="str">
        <f>IF($B$74="","",IF(VLOOKUP($B$74,Samples!$A$3:$D$100,2,FALSE)='Intermediate Lookups'!$A9&amp;'Intermediate Lookups'!D$1,$B$74, ""))</f>
        <v/>
      </c>
      <c r="E84" s="10" t="str">
        <f>IF($B$74="","",IF(VLOOKUP($B$74,Samples!$A$3:$D$100,2,FALSE)='Intermediate Lookups'!$A9&amp;'Intermediate Lookups'!E$1,$B$74, ""))</f>
        <v/>
      </c>
      <c r="F84" s="10" t="str">
        <f>IF($B$74="","",IF(VLOOKUP($B$74,Samples!$A$3:$D$100,2,FALSE)='Intermediate Lookups'!$A9&amp;'Intermediate Lookups'!F$1,$B$74, ""))</f>
        <v/>
      </c>
      <c r="G84" s="10" t="str">
        <f>IF($B$74="","",IF(VLOOKUP($B$74,Samples!$A$3:$D$100,2,FALSE)='Intermediate Lookups'!$A9&amp;'Intermediate Lookups'!G$1,$B$74, ""))</f>
        <v/>
      </c>
      <c r="H84" s="10" t="str">
        <f>IF($B$74="","",IF(VLOOKUP($B$74,Samples!$A$3:$D$100,2,FALSE)='Intermediate Lookups'!$A9&amp;'Intermediate Lookups'!H$1,$B$74, ""))</f>
        <v/>
      </c>
      <c r="I84" s="10" t="str">
        <f>IF($B$74="","",IF(VLOOKUP($B$74,Samples!$A$3:$D$100,2,FALSE)='Intermediate Lookups'!$A9&amp;'Intermediate Lookups'!I$1,$B$74, ""))</f>
        <v/>
      </c>
      <c r="J84" s="10" t="str">
        <f>IF($B$74="","",IF(VLOOKUP($B$74,Samples!$A$3:$D$100,2,FALSE)='Intermediate Lookups'!$A9&amp;'Intermediate Lookups'!J$1,$B$74, ""))</f>
        <v/>
      </c>
      <c r="K84" s="10" t="str">
        <f>IF($B$74="","",IF(VLOOKUP($B$74,Samples!$A$3:$D$100,2,FALSE)='Intermediate Lookups'!$A9&amp;'Intermediate Lookups'!K$1,$B$74, ""))</f>
        <v/>
      </c>
      <c r="L84" s="10" t="str">
        <f>IF($B$74="","",IF(VLOOKUP($B$74,Samples!$A$3:$D$100,2,FALSE)='Intermediate Lookups'!$A9&amp;'Intermediate Lookups'!L$1,$B$74, ""))</f>
        <v/>
      </c>
      <c r="M84" s="10" t="str">
        <f>IF($B$74="","",IF(VLOOKUP($B$74,Samples!$A$3:$D$100,2,FALSE)='Intermediate Lookups'!$A9&amp;'Intermediate Lookups'!M$1,$B$74, ""))</f>
        <v/>
      </c>
    </row>
    <row r="86" spans="1:14" x14ac:dyDescent="0.25">
      <c r="A86" t="str">
        <f>IF(B86="","","Pipetting step")</f>
        <v>Pipetting step</v>
      </c>
      <c r="B86" t="str">
        <f>IF(ISBLANK(Samples!A10),"",Samples!A10)</f>
        <v>you</v>
      </c>
      <c r="C86">
        <f>IF(B86="","",VLOOKUP(B86,Samples!$A$3:$D$100,4,FALSE))</f>
        <v>2.79</v>
      </c>
      <c r="D86">
        <f>IF(B86="","",8)</f>
        <v>8</v>
      </c>
      <c r="E86">
        <f>IF(B86="","",12)</f>
        <v>12</v>
      </c>
      <c r="F86" t="str">
        <f>IF(B86="","","Standard")</f>
        <v>Standard</v>
      </c>
      <c r="G86" t="str">
        <f>IF(B86="","","Color")</f>
        <v>Color</v>
      </c>
      <c r="I86">
        <f>IF(B86="","",6)</f>
        <v>6</v>
      </c>
      <c r="J86">
        <f>IF(B86="","",6)</f>
        <v>6</v>
      </c>
      <c r="K86" t="str">
        <f>IF(B86="","","Normal")</f>
        <v>Normal</v>
      </c>
      <c r="L86" t="str">
        <f>IF(B86="","","Single-channel")</f>
        <v>Single-channel</v>
      </c>
      <c r="M86" t="str">
        <f>IF(B86="","","No")</f>
        <v>No</v>
      </c>
      <c r="N86" t="str">
        <f>IF(B86="","","No")</f>
        <v>No</v>
      </c>
    </row>
    <row r="87" spans="1:14" x14ac:dyDescent="0.25">
      <c r="M87" t="str">
        <f>IF(B86="","","Per well")</f>
        <v>Per well</v>
      </c>
      <c r="N87" t="str">
        <f>IF(B86="","","On source")</f>
        <v>On source</v>
      </c>
    </row>
    <row r="88" spans="1:14" x14ac:dyDescent="0.25">
      <c r="B88">
        <f>IF(B86="","",1)</f>
        <v>1</v>
      </c>
      <c r="C88">
        <f>IF(B86="","",2)</f>
        <v>2</v>
      </c>
      <c r="D88">
        <f>IF(B86="","",3)</f>
        <v>3</v>
      </c>
      <c r="E88">
        <f>IF(B86="","",4)</f>
        <v>4</v>
      </c>
      <c r="F88">
        <f>IF(B86="","",5)</f>
        <v>5</v>
      </c>
      <c r="G88">
        <f>IF(B86="","",6)</f>
        <v>6</v>
      </c>
      <c r="H88">
        <f>IF(B86="","",7)</f>
        <v>7</v>
      </c>
      <c r="I88">
        <f>IF(B86="","",8)</f>
        <v>8</v>
      </c>
      <c r="J88">
        <f>IF(B86="","",9)</f>
        <v>9</v>
      </c>
      <c r="K88">
        <f>IF(B86="","",10)</f>
        <v>10</v>
      </c>
      <c r="L88">
        <f>IF(B86="","",11)</f>
        <v>11</v>
      </c>
      <c r="M88">
        <f>IF(B86="","",12)</f>
        <v>12</v>
      </c>
    </row>
    <row r="89" spans="1:14" x14ac:dyDescent="0.25">
      <c r="A89" t="str">
        <f>IF(B86="","","A")</f>
        <v>A</v>
      </c>
      <c r="B89" s="10" t="str">
        <f>IF($B$86="","",IF(VLOOKUP($B$86,Samples!$A$3:$D$100,2,FALSE)='Intermediate Lookups'!$A2&amp;'Intermediate Lookups'!B$1,$B$86, ""))</f>
        <v/>
      </c>
      <c r="C89" s="10" t="str">
        <f>IF($B$86="","",IF(VLOOKUP($B$86,Samples!$A$3:$D$100,2,FALSE)='Intermediate Lookups'!$A2&amp;'Intermediate Lookups'!C$1,$B$86, ""))</f>
        <v/>
      </c>
      <c r="D89" s="10" t="str">
        <f>IF($B$86="","",IF(VLOOKUP($B$86,Samples!$A$3:$D$100,2,FALSE)='Intermediate Lookups'!$A2&amp;'Intermediate Lookups'!D$1,$B$86, ""))</f>
        <v/>
      </c>
      <c r="E89" s="10" t="str">
        <f>IF($B$86="","",IF(VLOOKUP($B$86,Samples!$A$3:$D$100,2,FALSE)='Intermediate Lookups'!$A2&amp;'Intermediate Lookups'!E$1,$B$86, ""))</f>
        <v/>
      </c>
      <c r="F89" s="10" t="str">
        <f>IF($B$86="","",IF(VLOOKUP($B$86,Samples!$A$3:$D$100,2,FALSE)='Intermediate Lookups'!$A2&amp;'Intermediate Lookups'!F$1,$B$86, ""))</f>
        <v/>
      </c>
      <c r="G89" s="10" t="str">
        <f>IF($B$86="","",IF(VLOOKUP($B$86,Samples!$A$3:$D$100,2,FALSE)='Intermediate Lookups'!$A2&amp;'Intermediate Lookups'!G$1,$B$86, ""))</f>
        <v/>
      </c>
      <c r="H89" s="10" t="str">
        <f>IF($B$86="","",IF(VLOOKUP($B$86,Samples!$A$3:$D$100,2,FALSE)='Intermediate Lookups'!$A2&amp;'Intermediate Lookups'!H$1,$B$86, ""))</f>
        <v/>
      </c>
      <c r="I89" s="10" t="str">
        <f>IF($B$86="","",IF(VLOOKUP($B$86,Samples!$A$3:$D$100,2,FALSE)='Intermediate Lookups'!$A2&amp;'Intermediate Lookups'!I$1,$B$86, ""))</f>
        <v/>
      </c>
      <c r="J89" s="10" t="str">
        <f>IF($B$86="","",IF(VLOOKUP($B$86,Samples!$A$3:$D$100,2,FALSE)='Intermediate Lookups'!$A2&amp;'Intermediate Lookups'!J$1,$B$86, ""))</f>
        <v/>
      </c>
      <c r="K89" s="10" t="str">
        <f>IF($B$86="","",IF(VLOOKUP($B$86,Samples!$A$3:$D$100,2,FALSE)='Intermediate Lookups'!$A2&amp;'Intermediate Lookups'!K$1,$B$86, ""))</f>
        <v/>
      </c>
      <c r="L89" s="10" t="str">
        <f>IF($B$86="","",IF(VLOOKUP($B$86,Samples!$A$3:$D$100,2,FALSE)='Intermediate Lookups'!$A2&amp;'Intermediate Lookups'!L$1,$B$86, ""))</f>
        <v/>
      </c>
      <c r="M89" s="10" t="str">
        <f>IF($B$86="","",IF(VLOOKUP($B$86,Samples!$A$3:$D$100,2,FALSE)='Intermediate Lookups'!$A2&amp;'Intermediate Lookups'!M$1,$B$86, ""))</f>
        <v/>
      </c>
    </row>
    <row r="90" spans="1:14" x14ac:dyDescent="0.25">
      <c r="A90" t="str">
        <f>IF(B86="","","B")</f>
        <v>B</v>
      </c>
      <c r="B90" s="10" t="str">
        <f>IF($B$86="","",IF(VLOOKUP($B$86,Samples!$A$3:$D$100,2,FALSE)='Intermediate Lookups'!$A3&amp;'Intermediate Lookups'!B$1,$B$86, ""))</f>
        <v/>
      </c>
      <c r="C90" s="10" t="str">
        <f>IF($B$86="","",IF(VLOOKUP($B$86,Samples!$A$3:$D$100,2,FALSE)='Intermediate Lookups'!$A3&amp;'Intermediate Lookups'!C$1,$B$86, ""))</f>
        <v/>
      </c>
      <c r="D90" s="10" t="str">
        <f>IF($B$86="","",IF(VLOOKUP($B$86,Samples!$A$3:$D$100,2,FALSE)='Intermediate Lookups'!$A3&amp;'Intermediate Lookups'!D$1,$B$86, ""))</f>
        <v/>
      </c>
      <c r="E90" s="10" t="str">
        <f>IF($B$86="","",IF(VLOOKUP($B$86,Samples!$A$3:$D$100,2,FALSE)='Intermediate Lookups'!$A3&amp;'Intermediate Lookups'!E$1,$B$86, ""))</f>
        <v/>
      </c>
      <c r="F90" s="10" t="str">
        <f>IF($B$86="","",IF(VLOOKUP($B$86,Samples!$A$3:$D$100,2,FALSE)='Intermediate Lookups'!$A3&amp;'Intermediate Lookups'!F$1,$B$86, ""))</f>
        <v/>
      </c>
      <c r="G90" s="10" t="str">
        <f>IF($B$86="","",IF(VLOOKUP($B$86,Samples!$A$3:$D$100,2,FALSE)='Intermediate Lookups'!$A3&amp;'Intermediate Lookups'!G$1,$B$86, ""))</f>
        <v/>
      </c>
      <c r="H90" s="10" t="str">
        <f>IF($B$86="","",IF(VLOOKUP($B$86,Samples!$A$3:$D$100,2,FALSE)='Intermediate Lookups'!$A3&amp;'Intermediate Lookups'!H$1,$B$86, ""))</f>
        <v/>
      </c>
      <c r="I90" s="10" t="str">
        <f>IF($B$86="","",IF(VLOOKUP($B$86,Samples!$A$3:$D$100,2,FALSE)='Intermediate Lookups'!$A3&amp;'Intermediate Lookups'!I$1,$B$86, ""))</f>
        <v>you</v>
      </c>
      <c r="J90" s="10" t="str">
        <f>IF($B$86="","",IF(VLOOKUP($B$86,Samples!$A$3:$D$100,2,FALSE)='Intermediate Lookups'!$A3&amp;'Intermediate Lookups'!J$1,$B$86, ""))</f>
        <v/>
      </c>
      <c r="K90" s="10" t="str">
        <f>IF($B$86="","",IF(VLOOKUP($B$86,Samples!$A$3:$D$100,2,FALSE)='Intermediate Lookups'!$A3&amp;'Intermediate Lookups'!K$1,$B$86, ""))</f>
        <v/>
      </c>
      <c r="L90" s="10" t="str">
        <f>IF($B$86="","",IF(VLOOKUP($B$86,Samples!$A$3:$D$100,2,FALSE)='Intermediate Lookups'!$A3&amp;'Intermediate Lookups'!L$1,$B$86, ""))</f>
        <v/>
      </c>
      <c r="M90" s="10" t="str">
        <f>IF($B$86="","",IF(VLOOKUP($B$86,Samples!$A$3:$D$100,2,FALSE)='Intermediate Lookups'!$A3&amp;'Intermediate Lookups'!M$1,$B$86, ""))</f>
        <v/>
      </c>
    </row>
    <row r="91" spans="1:14" x14ac:dyDescent="0.25">
      <c r="A91" t="str">
        <f>IF(B86="","","C")</f>
        <v>C</v>
      </c>
      <c r="B91" s="10" t="str">
        <f>IF($B$86="","",IF(VLOOKUP($B$86,Samples!$A$3:$D$100,2,FALSE)='Intermediate Lookups'!$A4&amp;'Intermediate Lookups'!B$1,$B$86, ""))</f>
        <v/>
      </c>
      <c r="C91" s="10" t="str">
        <f>IF($B$86="","",IF(VLOOKUP($B$86,Samples!$A$3:$D$100,2,FALSE)='Intermediate Lookups'!$A4&amp;'Intermediate Lookups'!C$1,$B$86, ""))</f>
        <v/>
      </c>
      <c r="D91" s="10" t="str">
        <f>IF($B$86="","",IF(VLOOKUP($B$86,Samples!$A$3:$D$100,2,FALSE)='Intermediate Lookups'!$A4&amp;'Intermediate Lookups'!D$1,$B$86, ""))</f>
        <v/>
      </c>
      <c r="E91" s="10" t="str">
        <f>IF($B$86="","",IF(VLOOKUP($B$86,Samples!$A$3:$D$100,2,FALSE)='Intermediate Lookups'!$A4&amp;'Intermediate Lookups'!E$1,$B$86, ""))</f>
        <v/>
      </c>
      <c r="F91" s="10" t="str">
        <f>IF($B$86="","",IF(VLOOKUP($B$86,Samples!$A$3:$D$100,2,FALSE)='Intermediate Lookups'!$A4&amp;'Intermediate Lookups'!F$1,$B$86, ""))</f>
        <v/>
      </c>
      <c r="G91" s="10" t="str">
        <f>IF($B$86="","",IF(VLOOKUP($B$86,Samples!$A$3:$D$100,2,FALSE)='Intermediate Lookups'!$A4&amp;'Intermediate Lookups'!G$1,$B$86, ""))</f>
        <v/>
      </c>
      <c r="H91" s="10" t="str">
        <f>IF($B$86="","",IF(VLOOKUP($B$86,Samples!$A$3:$D$100,2,FALSE)='Intermediate Lookups'!$A4&amp;'Intermediate Lookups'!H$1,$B$86, ""))</f>
        <v/>
      </c>
      <c r="I91" s="10" t="str">
        <f>IF($B$86="","",IF(VLOOKUP($B$86,Samples!$A$3:$D$100,2,FALSE)='Intermediate Lookups'!$A4&amp;'Intermediate Lookups'!I$1,$B$86, ""))</f>
        <v/>
      </c>
      <c r="J91" s="10" t="str">
        <f>IF($B$86="","",IF(VLOOKUP($B$86,Samples!$A$3:$D$100,2,FALSE)='Intermediate Lookups'!$A4&amp;'Intermediate Lookups'!J$1,$B$86, ""))</f>
        <v/>
      </c>
      <c r="K91" s="10" t="str">
        <f>IF($B$86="","",IF(VLOOKUP($B$86,Samples!$A$3:$D$100,2,FALSE)='Intermediate Lookups'!$A4&amp;'Intermediate Lookups'!K$1,$B$86, ""))</f>
        <v/>
      </c>
      <c r="L91" s="10" t="str">
        <f>IF($B$86="","",IF(VLOOKUP($B$86,Samples!$A$3:$D$100,2,FALSE)='Intermediate Lookups'!$A4&amp;'Intermediate Lookups'!L$1,$B$86, ""))</f>
        <v/>
      </c>
      <c r="M91" s="10" t="str">
        <f>IF($B$86="","",IF(VLOOKUP($B$86,Samples!$A$3:$D$100,2,FALSE)='Intermediate Lookups'!$A4&amp;'Intermediate Lookups'!M$1,$B$86, ""))</f>
        <v/>
      </c>
    </row>
    <row r="92" spans="1:14" x14ac:dyDescent="0.25">
      <c r="A92" t="str">
        <f>IF(B86="","","D")</f>
        <v>D</v>
      </c>
      <c r="B92" s="10" t="str">
        <f>IF($B$86="","",IF(VLOOKUP($B$86,Samples!$A$3:$D$100,2,FALSE)='Intermediate Lookups'!$A5&amp;'Intermediate Lookups'!B$1,$B$86, ""))</f>
        <v/>
      </c>
      <c r="C92" s="10" t="str">
        <f>IF($B$86="","",IF(VLOOKUP($B$86,Samples!$A$3:$D$100,2,FALSE)='Intermediate Lookups'!$A5&amp;'Intermediate Lookups'!C$1,$B$86, ""))</f>
        <v/>
      </c>
      <c r="D92" s="10" t="str">
        <f>IF($B$86="","",IF(VLOOKUP($B$86,Samples!$A$3:$D$100,2,FALSE)='Intermediate Lookups'!$A5&amp;'Intermediate Lookups'!D$1,$B$86, ""))</f>
        <v/>
      </c>
      <c r="E92" s="10" t="str">
        <f>IF($B$86="","",IF(VLOOKUP($B$86,Samples!$A$3:$D$100,2,FALSE)='Intermediate Lookups'!$A5&amp;'Intermediate Lookups'!E$1,$B$86, ""))</f>
        <v/>
      </c>
      <c r="F92" s="10" t="str">
        <f>IF($B$86="","",IF(VLOOKUP($B$86,Samples!$A$3:$D$100,2,FALSE)='Intermediate Lookups'!$A5&amp;'Intermediate Lookups'!F$1,$B$86, ""))</f>
        <v/>
      </c>
      <c r="G92" s="10" t="str">
        <f>IF($B$86="","",IF(VLOOKUP($B$86,Samples!$A$3:$D$100,2,FALSE)='Intermediate Lookups'!$A5&amp;'Intermediate Lookups'!G$1,$B$86, ""))</f>
        <v/>
      </c>
      <c r="H92" s="10" t="str">
        <f>IF($B$86="","",IF(VLOOKUP($B$86,Samples!$A$3:$D$100,2,FALSE)='Intermediate Lookups'!$A5&amp;'Intermediate Lookups'!H$1,$B$86, ""))</f>
        <v/>
      </c>
      <c r="I92" s="10" t="str">
        <f>IF($B$86="","",IF(VLOOKUP($B$86,Samples!$A$3:$D$100,2,FALSE)='Intermediate Lookups'!$A5&amp;'Intermediate Lookups'!I$1,$B$86, ""))</f>
        <v/>
      </c>
      <c r="J92" s="10" t="str">
        <f>IF($B$86="","",IF(VLOOKUP($B$86,Samples!$A$3:$D$100,2,FALSE)='Intermediate Lookups'!$A5&amp;'Intermediate Lookups'!J$1,$B$86, ""))</f>
        <v/>
      </c>
      <c r="K92" s="10" t="str">
        <f>IF($B$86="","",IF(VLOOKUP($B$86,Samples!$A$3:$D$100,2,FALSE)='Intermediate Lookups'!$A5&amp;'Intermediate Lookups'!K$1,$B$86, ""))</f>
        <v/>
      </c>
      <c r="L92" s="10" t="str">
        <f>IF($B$86="","",IF(VLOOKUP($B$86,Samples!$A$3:$D$100,2,FALSE)='Intermediate Lookups'!$A5&amp;'Intermediate Lookups'!L$1,$B$86, ""))</f>
        <v/>
      </c>
      <c r="M92" s="10" t="str">
        <f>IF($B$86="","",IF(VLOOKUP($B$86,Samples!$A$3:$D$100,2,FALSE)='Intermediate Lookups'!$A5&amp;'Intermediate Lookups'!M$1,$B$86, ""))</f>
        <v/>
      </c>
    </row>
    <row r="93" spans="1:14" x14ac:dyDescent="0.25">
      <c r="A93" t="str">
        <f>IF(B86="","","E")</f>
        <v>E</v>
      </c>
      <c r="B93" s="10" t="str">
        <f>IF($B$86="","",IF(VLOOKUP($B$86,Samples!$A$3:$D$100,2,FALSE)='Intermediate Lookups'!$A6&amp;'Intermediate Lookups'!B$1,$B$86, ""))</f>
        <v/>
      </c>
      <c r="C93" s="10" t="str">
        <f>IF($B$86="","",IF(VLOOKUP($B$86,Samples!$A$3:$D$100,2,FALSE)='Intermediate Lookups'!$A6&amp;'Intermediate Lookups'!C$1,$B$86, ""))</f>
        <v/>
      </c>
      <c r="D93" s="10" t="str">
        <f>IF($B$86="","",IF(VLOOKUP($B$86,Samples!$A$3:$D$100,2,FALSE)='Intermediate Lookups'!$A6&amp;'Intermediate Lookups'!D$1,$B$86, ""))</f>
        <v/>
      </c>
      <c r="E93" s="10" t="str">
        <f>IF($B$86="","",IF(VLOOKUP($B$86,Samples!$A$3:$D$100,2,FALSE)='Intermediate Lookups'!$A6&amp;'Intermediate Lookups'!E$1,$B$86, ""))</f>
        <v/>
      </c>
      <c r="F93" s="10" t="str">
        <f>IF($B$86="","",IF(VLOOKUP($B$86,Samples!$A$3:$D$100,2,FALSE)='Intermediate Lookups'!$A6&amp;'Intermediate Lookups'!F$1,$B$86, ""))</f>
        <v/>
      </c>
      <c r="G93" s="10" t="str">
        <f>IF($B$86="","",IF(VLOOKUP($B$86,Samples!$A$3:$D$100,2,FALSE)='Intermediate Lookups'!$A6&amp;'Intermediate Lookups'!G$1,$B$86, ""))</f>
        <v/>
      </c>
      <c r="H93" s="10" t="str">
        <f>IF($B$86="","",IF(VLOOKUP($B$86,Samples!$A$3:$D$100,2,FALSE)='Intermediate Lookups'!$A6&amp;'Intermediate Lookups'!H$1,$B$86, ""))</f>
        <v/>
      </c>
      <c r="I93" s="10" t="str">
        <f>IF($B$86="","",IF(VLOOKUP($B$86,Samples!$A$3:$D$100,2,FALSE)='Intermediate Lookups'!$A6&amp;'Intermediate Lookups'!I$1,$B$86, ""))</f>
        <v/>
      </c>
      <c r="J93" s="10" t="str">
        <f>IF($B$86="","",IF(VLOOKUP($B$86,Samples!$A$3:$D$100,2,FALSE)='Intermediate Lookups'!$A6&amp;'Intermediate Lookups'!J$1,$B$86, ""))</f>
        <v/>
      </c>
      <c r="K93" s="10" t="str">
        <f>IF($B$86="","",IF(VLOOKUP($B$86,Samples!$A$3:$D$100,2,FALSE)='Intermediate Lookups'!$A6&amp;'Intermediate Lookups'!K$1,$B$86, ""))</f>
        <v/>
      </c>
      <c r="L93" s="10" t="str">
        <f>IF($B$86="","",IF(VLOOKUP($B$86,Samples!$A$3:$D$100,2,FALSE)='Intermediate Lookups'!$A6&amp;'Intermediate Lookups'!L$1,$B$86, ""))</f>
        <v/>
      </c>
      <c r="M93" s="10" t="str">
        <f>IF($B$86="","",IF(VLOOKUP($B$86,Samples!$A$3:$D$100,2,FALSE)='Intermediate Lookups'!$A6&amp;'Intermediate Lookups'!M$1,$B$86, ""))</f>
        <v/>
      </c>
    </row>
    <row r="94" spans="1:14" x14ac:dyDescent="0.25">
      <c r="A94" t="str">
        <f>IF(B86="","","F")</f>
        <v>F</v>
      </c>
      <c r="B94" s="10" t="str">
        <f>IF($B$86="","",IF(VLOOKUP($B$86,Samples!$A$3:$D$100,2,FALSE)='Intermediate Lookups'!$A7&amp;'Intermediate Lookups'!B$1,$B$86, ""))</f>
        <v/>
      </c>
      <c r="C94" s="10" t="str">
        <f>IF($B$86="","",IF(VLOOKUP($B$86,Samples!$A$3:$D$100,2,FALSE)='Intermediate Lookups'!$A7&amp;'Intermediate Lookups'!C$1,$B$86, ""))</f>
        <v/>
      </c>
      <c r="D94" s="10" t="str">
        <f>IF($B$86="","",IF(VLOOKUP($B$86,Samples!$A$3:$D$100,2,FALSE)='Intermediate Lookups'!$A7&amp;'Intermediate Lookups'!D$1,$B$86, ""))</f>
        <v/>
      </c>
      <c r="E94" s="10" t="str">
        <f>IF($B$86="","",IF(VLOOKUP($B$86,Samples!$A$3:$D$100,2,FALSE)='Intermediate Lookups'!$A7&amp;'Intermediate Lookups'!E$1,$B$86, ""))</f>
        <v/>
      </c>
      <c r="F94" s="10" t="str">
        <f>IF($B$86="","",IF(VLOOKUP($B$86,Samples!$A$3:$D$100,2,FALSE)='Intermediate Lookups'!$A7&amp;'Intermediate Lookups'!F$1,$B$86, ""))</f>
        <v/>
      </c>
      <c r="G94" s="10" t="str">
        <f>IF($B$86="","",IF(VLOOKUP($B$86,Samples!$A$3:$D$100,2,FALSE)='Intermediate Lookups'!$A7&amp;'Intermediate Lookups'!G$1,$B$86, ""))</f>
        <v/>
      </c>
      <c r="H94" s="10" t="str">
        <f>IF($B$86="","",IF(VLOOKUP($B$86,Samples!$A$3:$D$100,2,FALSE)='Intermediate Lookups'!$A7&amp;'Intermediate Lookups'!H$1,$B$86, ""))</f>
        <v/>
      </c>
      <c r="I94" s="10" t="str">
        <f>IF($B$86="","",IF(VLOOKUP($B$86,Samples!$A$3:$D$100,2,FALSE)='Intermediate Lookups'!$A7&amp;'Intermediate Lookups'!I$1,$B$86, ""))</f>
        <v/>
      </c>
      <c r="J94" s="10" t="str">
        <f>IF($B$86="","",IF(VLOOKUP($B$86,Samples!$A$3:$D$100,2,FALSE)='Intermediate Lookups'!$A7&amp;'Intermediate Lookups'!J$1,$B$86, ""))</f>
        <v/>
      </c>
      <c r="K94" s="10" t="str">
        <f>IF($B$86="","",IF(VLOOKUP($B$86,Samples!$A$3:$D$100,2,FALSE)='Intermediate Lookups'!$A7&amp;'Intermediate Lookups'!K$1,$B$86, ""))</f>
        <v/>
      </c>
      <c r="L94" s="10" t="str">
        <f>IF($B$86="","",IF(VLOOKUP($B$86,Samples!$A$3:$D$100,2,FALSE)='Intermediate Lookups'!$A7&amp;'Intermediate Lookups'!L$1,$B$86, ""))</f>
        <v/>
      </c>
      <c r="M94" s="10" t="str">
        <f>IF($B$86="","",IF(VLOOKUP($B$86,Samples!$A$3:$D$100,2,FALSE)='Intermediate Lookups'!$A7&amp;'Intermediate Lookups'!M$1,$B$86, ""))</f>
        <v/>
      </c>
    </row>
    <row r="95" spans="1:14" x14ac:dyDescent="0.25">
      <c r="A95" t="str">
        <f>IF(B86="","","G")</f>
        <v>G</v>
      </c>
      <c r="B95" s="10" t="str">
        <f>IF($B$86="","",IF(VLOOKUP($B$86,Samples!$A$3:$D$100,2,FALSE)='Intermediate Lookups'!$A8&amp;'Intermediate Lookups'!B$1,$B$86, ""))</f>
        <v/>
      </c>
      <c r="C95" s="10" t="str">
        <f>IF($B$86="","",IF(VLOOKUP($B$86,Samples!$A$3:$D$100,2,FALSE)='Intermediate Lookups'!$A8&amp;'Intermediate Lookups'!C$1,$B$86, ""))</f>
        <v/>
      </c>
      <c r="D95" s="10" t="str">
        <f>IF($B$86="","",IF(VLOOKUP($B$86,Samples!$A$3:$D$100,2,FALSE)='Intermediate Lookups'!$A8&amp;'Intermediate Lookups'!D$1,$B$86, ""))</f>
        <v/>
      </c>
      <c r="E95" s="10" t="str">
        <f>IF($B$86="","",IF(VLOOKUP($B$86,Samples!$A$3:$D$100,2,FALSE)='Intermediate Lookups'!$A8&amp;'Intermediate Lookups'!E$1,$B$86, ""))</f>
        <v/>
      </c>
      <c r="F95" s="10" t="str">
        <f>IF($B$86="","",IF(VLOOKUP($B$86,Samples!$A$3:$D$100,2,FALSE)='Intermediate Lookups'!$A8&amp;'Intermediate Lookups'!F$1,$B$86, ""))</f>
        <v/>
      </c>
      <c r="G95" s="10" t="str">
        <f>IF($B$86="","",IF(VLOOKUP($B$86,Samples!$A$3:$D$100,2,FALSE)='Intermediate Lookups'!$A8&amp;'Intermediate Lookups'!G$1,$B$86, ""))</f>
        <v/>
      </c>
      <c r="H95" s="10" t="str">
        <f>IF($B$86="","",IF(VLOOKUP($B$86,Samples!$A$3:$D$100,2,FALSE)='Intermediate Lookups'!$A8&amp;'Intermediate Lookups'!H$1,$B$86, ""))</f>
        <v/>
      </c>
      <c r="I95" s="10" t="str">
        <f>IF($B$86="","",IF(VLOOKUP($B$86,Samples!$A$3:$D$100,2,FALSE)='Intermediate Lookups'!$A8&amp;'Intermediate Lookups'!I$1,$B$86, ""))</f>
        <v/>
      </c>
      <c r="J95" s="10" t="str">
        <f>IF($B$86="","",IF(VLOOKUP($B$86,Samples!$A$3:$D$100,2,FALSE)='Intermediate Lookups'!$A8&amp;'Intermediate Lookups'!J$1,$B$86, ""))</f>
        <v/>
      </c>
      <c r="K95" s="10" t="str">
        <f>IF($B$86="","",IF(VLOOKUP($B$86,Samples!$A$3:$D$100,2,FALSE)='Intermediate Lookups'!$A8&amp;'Intermediate Lookups'!K$1,$B$86, ""))</f>
        <v/>
      </c>
      <c r="L95" s="10" t="str">
        <f>IF($B$86="","",IF(VLOOKUP($B$86,Samples!$A$3:$D$100,2,FALSE)='Intermediate Lookups'!$A8&amp;'Intermediate Lookups'!L$1,$B$86, ""))</f>
        <v/>
      </c>
      <c r="M95" s="10" t="str">
        <f>IF($B$86="","",IF(VLOOKUP($B$86,Samples!$A$3:$D$100,2,FALSE)='Intermediate Lookups'!$A8&amp;'Intermediate Lookups'!M$1,$B$86, ""))</f>
        <v/>
      </c>
    </row>
    <row r="96" spans="1:14" x14ac:dyDescent="0.25">
      <c r="A96" t="str">
        <f>IF(B86="","","H")</f>
        <v>H</v>
      </c>
      <c r="B96" s="10" t="str">
        <f>IF($B$86="","",IF(VLOOKUP($B$86,Samples!$A$3:$D$100,2,FALSE)='Intermediate Lookups'!$A9&amp;'Intermediate Lookups'!B$1,$B$86, ""))</f>
        <v/>
      </c>
      <c r="C96" s="10" t="str">
        <f>IF($B$86="","",IF(VLOOKUP($B$86,Samples!$A$3:$D$100,2,FALSE)='Intermediate Lookups'!$A9&amp;'Intermediate Lookups'!C$1,$B$86, ""))</f>
        <v/>
      </c>
      <c r="D96" s="10" t="str">
        <f>IF($B$86="","",IF(VLOOKUP($B$86,Samples!$A$3:$D$100,2,FALSE)='Intermediate Lookups'!$A9&amp;'Intermediate Lookups'!D$1,$B$86, ""))</f>
        <v/>
      </c>
      <c r="E96" s="10" t="str">
        <f>IF($B$86="","",IF(VLOOKUP($B$86,Samples!$A$3:$D$100,2,FALSE)='Intermediate Lookups'!$A9&amp;'Intermediate Lookups'!E$1,$B$86, ""))</f>
        <v/>
      </c>
      <c r="F96" s="10" t="str">
        <f>IF($B$86="","",IF(VLOOKUP($B$86,Samples!$A$3:$D$100,2,FALSE)='Intermediate Lookups'!$A9&amp;'Intermediate Lookups'!F$1,$B$86, ""))</f>
        <v/>
      </c>
      <c r="G96" s="10" t="str">
        <f>IF($B$86="","",IF(VLOOKUP($B$86,Samples!$A$3:$D$100,2,FALSE)='Intermediate Lookups'!$A9&amp;'Intermediate Lookups'!G$1,$B$86, ""))</f>
        <v/>
      </c>
      <c r="H96" s="10" t="str">
        <f>IF($B$86="","",IF(VLOOKUP($B$86,Samples!$A$3:$D$100,2,FALSE)='Intermediate Lookups'!$A9&amp;'Intermediate Lookups'!H$1,$B$86, ""))</f>
        <v/>
      </c>
      <c r="I96" s="10" t="str">
        <f>IF($B$86="","",IF(VLOOKUP($B$86,Samples!$A$3:$D$100,2,FALSE)='Intermediate Lookups'!$A9&amp;'Intermediate Lookups'!I$1,$B$86, ""))</f>
        <v/>
      </c>
      <c r="J96" s="10" t="str">
        <f>IF($B$86="","",IF(VLOOKUP($B$86,Samples!$A$3:$D$100,2,FALSE)='Intermediate Lookups'!$A9&amp;'Intermediate Lookups'!J$1,$B$86, ""))</f>
        <v/>
      </c>
      <c r="K96" s="10" t="str">
        <f>IF($B$86="","",IF(VLOOKUP($B$86,Samples!$A$3:$D$100,2,FALSE)='Intermediate Lookups'!$A9&amp;'Intermediate Lookups'!K$1,$B$86, ""))</f>
        <v/>
      </c>
      <c r="L96" s="10" t="str">
        <f>IF($B$86="","",IF(VLOOKUP($B$86,Samples!$A$3:$D$100,2,FALSE)='Intermediate Lookups'!$A9&amp;'Intermediate Lookups'!L$1,$B$86, ""))</f>
        <v/>
      </c>
      <c r="M96" s="10" t="str">
        <f>IF($B$86="","",IF(VLOOKUP($B$86,Samples!$A$3:$D$100,2,FALSE)='Intermediate Lookups'!$A9&amp;'Intermediate Lookups'!M$1,$B$86, ""))</f>
        <v/>
      </c>
    </row>
    <row r="98" spans="1:14" x14ac:dyDescent="0.25">
      <c r="A98" t="str">
        <f>IF(B98="","","Pipetting step")</f>
        <v>Pipetting step</v>
      </c>
      <c r="B98" t="str">
        <f>IF(ISBLANK(Samples!A11),"",Samples!A11)</f>
        <v>zig</v>
      </c>
      <c r="C98">
        <f>IF(B98="","",VLOOKUP(B98,Samples!$A$3:$D$100,4,FALSE))</f>
        <v>3.21</v>
      </c>
      <c r="D98">
        <f>IF(B98="","",8)</f>
        <v>8</v>
      </c>
      <c r="E98">
        <f>IF(B98="","",12)</f>
        <v>12</v>
      </c>
      <c r="F98" t="str">
        <f>IF(B98="","","Standard")</f>
        <v>Standard</v>
      </c>
      <c r="G98" t="str">
        <f>IF(B98="","","Color")</f>
        <v>Color</v>
      </c>
      <c r="I98">
        <f>IF(B98="","",6)</f>
        <v>6</v>
      </c>
      <c r="J98">
        <f>IF(B98="","",6)</f>
        <v>6</v>
      </c>
      <c r="K98" t="str">
        <f>IF(B98="","","Normal")</f>
        <v>Normal</v>
      </c>
      <c r="L98" t="str">
        <f>IF(B98="","","Single-channel")</f>
        <v>Single-channel</v>
      </c>
      <c r="M98" t="str">
        <f>IF(B98="","","No")</f>
        <v>No</v>
      </c>
      <c r="N98" t="str">
        <f>IF(B98="","","No")</f>
        <v>No</v>
      </c>
    </row>
    <row r="99" spans="1:14" x14ac:dyDescent="0.25">
      <c r="M99" t="str">
        <f>IF(B98="","","Per well")</f>
        <v>Per well</v>
      </c>
      <c r="N99" t="str">
        <f>IF(B98="","","On source")</f>
        <v>On source</v>
      </c>
    </row>
    <row r="100" spans="1:14" x14ac:dyDescent="0.25">
      <c r="B100">
        <f>IF(B98="","",1)</f>
        <v>1</v>
      </c>
      <c r="C100">
        <f>IF(B98="","",2)</f>
        <v>2</v>
      </c>
      <c r="D100">
        <f>IF(B98="","",3)</f>
        <v>3</v>
      </c>
      <c r="E100">
        <f>IF(B98="","",4)</f>
        <v>4</v>
      </c>
      <c r="F100">
        <f>IF(B98="","",5)</f>
        <v>5</v>
      </c>
      <c r="G100">
        <f>IF(B98="","",6)</f>
        <v>6</v>
      </c>
      <c r="H100">
        <f>IF(B98="","",7)</f>
        <v>7</v>
      </c>
      <c r="I100">
        <f>IF(B98="","",8)</f>
        <v>8</v>
      </c>
      <c r="J100">
        <f>IF(B98="","",9)</f>
        <v>9</v>
      </c>
      <c r="K100">
        <f>IF(B98="","",10)</f>
        <v>10</v>
      </c>
      <c r="L100">
        <f>IF(B98="","",11)</f>
        <v>11</v>
      </c>
      <c r="M100">
        <f>IF(B98="","",12)</f>
        <v>12</v>
      </c>
    </row>
    <row r="101" spans="1:14" x14ac:dyDescent="0.25">
      <c r="A101" t="str">
        <f>IF(B98="","","A")</f>
        <v>A</v>
      </c>
      <c r="B101" s="10" t="str">
        <f>IF($B$98="","",IF(VLOOKUP($B$98,Samples!$A$3:$D$100,2,FALSE)='Intermediate Lookups'!$A2&amp;'Intermediate Lookups'!B$1,$B$98, ""))</f>
        <v/>
      </c>
      <c r="C101" s="10" t="str">
        <f>IF($B$98="","",IF(VLOOKUP($B$98,Samples!$A$3:$D$100,2,FALSE)='Intermediate Lookups'!$A2&amp;'Intermediate Lookups'!C$1,$B$98, ""))</f>
        <v/>
      </c>
      <c r="D101" s="10" t="str">
        <f>IF($B$98="","",IF(VLOOKUP($B$98,Samples!$A$3:$D$100,2,FALSE)='Intermediate Lookups'!$A2&amp;'Intermediate Lookups'!D$1,$B$98, ""))</f>
        <v/>
      </c>
      <c r="E101" s="10" t="str">
        <f>IF($B$98="","",IF(VLOOKUP($B$98,Samples!$A$3:$D$100,2,FALSE)='Intermediate Lookups'!$A2&amp;'Intermediate Lookups'!E$1,$B$98, ""))</f>
        <v/>
      </c>
      <c r="F101" s="10" t="str">
        <f>IF($B$98="","",IF(VLOOKUP($B$98,Samples!$A$3:$D$100,2,FALSE)='Intermediate Lookups'!$A2&amp;'Intermediate Lookups'!F$1,$B$98, ""))</f>
        <v/>
      </c>
      <c r="G101" s="10" t="str">
        <f>IF($B$98="","",IF(VLOOKUP($B$98,Samples!$A$3:$D$100,2,FALSE)='Intermediate Lookups'!$A2&amp;'Intermediate Lookups'!G$1,$B$98, ""))</f>
        <v/>
      </c>
      <c r="H101" s="10" t="str">
        <f>IF($B$98="","",IF(VLOOKUP($B$98,Samples!$A$3:$D$100,2,FALSE)='Intermediate Lookups'!$A2&amp;'Intermediate Lookups'!H$1,$B$98, ""))</f>
        <v/>
      </c>
      <c r="I101" s="10" t="str">
        <f>IF($B$98="","",IF(VLOOKUP($B$98,Samples!$A$3:$D$100,2,FALSE)='Intermediate Lookups'!$A2&amp;'Intermediate Lookups'!I$1,$B$98, ""))</f>
        <v/>
      </c>
      <c r="J101" s="10" t="str">
        <f>IF($B$98="","",IF(VLOOKUP($B$98,Samples!$A$3:$D$100,2,FALSE)='Intermediate Lookups'!$A2&amp;'Intermediate Lookups'!J$1,$B$98, ""))</f>
        <v/>
      </c>
      <c r="K101" s="10" t="str">
        <f>IF($B$98="","",IF(VLOOKUP($B$98,Samples!$A$3:$D$100,2,FALSE)='Intermediate Lookups'!$A2&amp;'Intermediate Lookups'!K$1,$B$98, ""))</f>
        <v/>
      </c>
      <c r="L101" s="10" t="str">
        <f>IF($B$98="","",IF(VLOOKUP($B$98,Samples!$A$3:$D$100,2,FALSE)='Intermediate Lookups'!$A2&amp;'Intermediate Lookups'!L$1,$B$98, ""))</f>
        <v/>
      </c>
      <c r="M101" s="10" t="str">
        <f>IF($B$98="","",IF(VLOOKUP($B$98,Samples!$A$3:$D$100,2,FALSE)='Intermediate Lookups'!$A2&amp;'Intermediate Lookups'!M$1,$B$98, ""))</f>
        <v/>
      </c>
    </row>
    <row r="102" spans="1:14" x14ac:dyDescent="0.25">
      <c r="A102" t="str">
        <f>IF(B98="","","B")</f>
        <v>B</v>
      </c>
      <c r="B102" s="10" t="str">
        <f>IF($B$98="","",IF(VLOOKUP($B$98,Samples!$A$3:$D$100,2,FALSE)='Intermediate Lookups'!$A3&amp;'Intermediate Lookups'!B$1,$B$98, ""))</f>
        <v/>
      </c>
      <c r="C102" s="10" t="str">
        <f>IF($B$98="","",IF(VLOOKUP($B$98,Samples!$A$3:$D$100,2,FALSE)='Intermediate Lookups'!$A3&amp;'Intermediate Lookups'!C$1,$B$98, ""))</f>
        <v/>
      </c>
      <c r="D102" s="10" t="str">
        <f>IF($B$98="","",IF(VLOOKUP($B$98,Samples!$A$3:$D$100,2,FALSE)='Intermediate Lookups'!$A3&amp;'Intermediate Lookups'!D$1,$B$98, ""))</f>
        <v/>
      </c>
      <c r="E102" s="10" t="str">
        <f>IF($B$98="","",IF(VLOOKUP($B$98,Samples!$A$3:$D$100,2,FALSE)='Intermediate Lookups'!$A3&amp;'Intermediate Lookups'!E$1,$B$98, ""))</f>
        <v/>
      </c>
      <c r="F102" s="10" t="str">
        <f>IF($B$98="","",IF(VLOOKUP($B$98,Samples!$A$3:$D$100,2,FALSE)='Intermediate Lookups'!$A3&amp;'Intermediate Lookups'!F$1,$B$98, ""))</f>
        <v/>
      </c>
      <c r="G102" s="10" t="str">
        <f>IF($B$98="","",IF(VLOOKUP($B$98,Samples!$A$3:$D$100,2,FALSE)='Intermediate Lookups'!$A3&amp;'Intermediate Lookups'!G$1,$B$98, ""))</f>
        <v/>
      </c>
      <c r="H102" s="10" t="str">
        <f>IF($B$98="","",IF(VLOOKUP($B$98,Samples!$A$3:$D$100,2,FALSE)='Intermediate Lookups'!$A3&amp;'Intermediate Lookups'!H$1,$B$98, ""))</f>
        <v/>
      </c>
      <c r="I102" s="10" t="str">
        <f>IF($B$98="","",IF(VLOOKUP($B$98,Samples!$A$3:$D$100,2,FALSE)='Intermediate Lookups'!$A3&amp;'Intermediate Lookups'!I$1,$B$98, ""))</f>
        <v/>
      </c>
      <c r="J102" s="10" t="str">
        <f>IF($B$98="","",IF(VLOOKUP($B$98,Samples!$A$3:$D$100,2,FALSE)='Intermediate Lookups'!$A3&amp;'Intermediate Lookups'!J$1,$B$98, ""))</f>
        <v/>
      </c>
      <c r="K102" s="10" t="str">
        <f>IF($B$98="","",IF(VLOOKUP($B$98,Samples!$A$3:$D$100,2,FALSE)='Intermediate Lookups'!$A3&amp;'Intermediate Lookups'!K$1,$B$98, ""))</f>
        <v/>
      </c>
      <c r="L102" s="10" t="str">
        <f>IF($B$98="","",IF(VLOOKUP($B$98,Samples!$A$3:$D$100,2,FALSE)='Intermediate Lookups'!$A3&amp;'Intermediate Lookups'!L$1,$B$98, ""))</f>
        <v/>
      </c>
      <c r="M102" s="10" t="str">
        <f>IF($B$98="","",IF(VLOOKUP($B$98,Samples!$A$3:$D$100,2,FALSE)='Intermediate Lookups'!$A3&amp;'Intermediate Lookups'!M$1,$B$98, ""))</f>
        <v/>
      </c>
    </row>
    <row r="103" spans="1:14" x14ac:dyDescent="0.25">
      <c r="A103" t="str">
        <f>IF(B98="","","C")</f>
        <v>C</v>
      </c>
      <c r="B103" s="10" t="str">
        <f>IF($B$98="","",IF(VLOOKUP($B$98,Samples!$A$3:$D$100,2,FALSE)='Intermediate Lookups'!$A4&amp;'Intermediate Lookups'!B$1,$B$98, ""))</f>
        <v/>
      </c>
      <c r="C103" s="10" t="str">
        <f>IF($B$98="","",IF(VLOOKUP($B$98,Samples!$A$3:$D$100,2,FALSE)='Intermediate Lookups'!$A4&amp;'Intermediate Lookups'!C$1,$B$98, ""))</f>
        <v/>
      </c>
      <c r="D103" s="10" t="str">
        <f>IF($B$98="","",IF(VLOOKUP($B$98,Samples!$A$3:$D$100,2,FALSE)='Intermediate Lookups'!$A4&amp;'Intermediate Lookups'!D$1,$B$98, ""))</f>
        <v/>
      </c>
      <c r="E103" s="10" t="str">
        <f>IF($B$98="","",IF(VLOOKUP($B$98,Samples!$A$3:$D$100,2,FALSE)='Intermediate Lookups'!$A4&amp;'Intermediate Lookups'!E$1,$B$98, ""))</f>
        <v/>
      </c>
      <c r="F103" s="10" t="str">
        <f>IF($B$98="","",IF(VLOOKUP($B$98,Samples!$A$3:$D$100,2,FALSE)='Intermediate Lookups'!$A4&amp;'Intermediate Lookups'!F$1,$B$98, ""))</f>
        <v/>
      </c>
      <c r="G103" s="10" t="str">
        <f>IF($B$98="","",IF(VLOOKUP($B$98,Samples!$A$3:$D$100,2,FALSE)='Intermediate Lookups'!$A4&amp;'Intermediate Lookups'!G$1,$B$98, ""))</f>
        <v/>
      </c>
      <c r="H103" s="10" t="str">
        <f>IF($B$98="","",IF(VLOOKUP($B$98,Samples!$A$3:$D$100,2,FALSE)='Intermediate Lookups'!$A4&amp;'Intermediate Lookups'!H$1,$B$98, ""))</f>
        <v/>
      </c>
      <c r="I103" s="10" t="str">
        <f>IF($B$98="","",IF(VLOOKUP($B$98,Samples!$A$3:$D$100,2,FALSE)='Intermediate Lookups'!$A4&amp;'Intermediate Lookups'!I$1,$B$98, ""))</f>
        <v/>
      </c>
      <c r="J103" s="10" t="str">
        <f>IF($B$98="","",IF(VLOOKUP($B$98,Samples!$A$3:$D$100,2,FALSE)='Intermediate Lookups'!$A4&amp;'Intermediate Lookups'!J$1,$B$98, ""))</f>
        <v>zig</v>
      </c>
      <c r="K103" s="10" t="str">
        <f>IF($B$98="","",IF(VLOOKUP($B$98,Samples!$A$3:$D$100,2,FALSE)='Intermediate Lookups'!$A4&amp;'Intermediate Lookups'!K$1,$B$98, ""))</f>
        <v/>
      </c>
      <c r="L103" s="10" t="str">
        <f>IF($B$98="","",IF(VLOOKUP($B$98,Samples!$A$3:$D$100,2,FALSE)='Intermediate Lookups'!$A4&amp;'Intermediate Lookups'!L$1,$B$98, ""))</f>
        <v/>
      </c>
      <c r="M103" s="10" t="str">
        <f>IF($B$98="","",IF(VLOOKUP($B$98,Samples!$A$3:$D$100,2,FALSE)='Intermediate Lookups'!$A4&amp;'Intermediate Lookups'!M$1,$B$98, ""))</f>
        <v/>
      </c>
    </row>
    <row r="104" spans="1:14" x14ac:dyDescent="0.25">
      <c r="A104" t="str">
        <f>IF(B98="","","D")</f>
        <v>D</v>
      </c>
      <c r="B104" s="10" t="str">
        <f>IF($B$98="","",IF(VLOOKUP($B$98,Samples!$A$3:$D$100,2,FALSE)='Intermediate Lookups'!$A5&amp;'Intermediate Lookups'!B$1,$B$98, ""))</f>
        <v/>
      </c>
      <c r="C104" s="10" t="str">
        <f>IF($B$98="","",IF(VLOOKUP($B$98,Samples!$A$3:$D$100,2,FALSE)='Intermediate Lookups'!$A5&amp;'Intermediate Lookups'!C$1,$B$98, ""))</f>
        <v/>
      </c>
      <c r="D104" s="10" t="str">
        <f>IF($B$98="","",IF(VLOOKUP($B$98,Samples!$A$3:$D$100,2,FALSE)='Intermediate Lookups'!$A5&amp;'Intermediate Lookups'!D$1,$B$98, ""))</f>
        <v/>
      </c>
      <c r="E104" s="10" t="str">
        <f>IF($B$98="","",IF(VLOOKUP($B$98,Samples!$A$3:$D$100,2,FALSE)='Intermediate Lookups'!$A5&amp;'Intermediate Lookups'!E$1,$B$98, ""))</f>
        <v/>
      </c>
      <c r="F104" s="10" t="str">
        <f>IF($B$98="","",IF(VLOOKUP($B$98,Samples!$A$3:$D$100,2,FALSE)='Intermediate Lookups'!$A5&amp;'Intermediate Lookups'!F$1,$B$98, ""))</f>
        <v/>
      </c>
      <c r="G104" s="10" t="str">
        <f>IF($B$98="","",IF(VLOOKUP($B$98,Samples!$A$3:$D$100,2,FALSE)='Intermediate Lookups'!$A5&amp;'Intermediate Lookups'!G$1,$B$98, ""))</f>
        <v/>
      </c>
      <c r="H104" s="10" t="str">
        <f>IF($B$98="","",IF(VLOOKUP($B$98,Samples!$A$3:$D$100,2,FALSE)='Intermediate Lookups'!$A5&amp;'Intermediate Lookups'!H$1,$B$98, ""))</f>
        <v/>
      </c>
      <c r="I104" s="10" t="str">
        <f>IF($B$98="","",IF(VLOOKUP($B$98,Samples!$A$3:$D$100,2,FALSE)='Intermediate Lookups'!$A5&amp;'Intermediate Lookups'!I$1,$B$98, ""))</f>
        <v/>
      </c>
      <c r="J104" s="10" t="str">
        <f>IF($B$98="","",IF(VLOOKUP($B$98,Samples!$A$3:$D$100,2,FALSE)='Intermediate Lookups'!$A5&amp;'Intermediate Lookups'!J$1,$B$98, ""))</f>
        <v/>
      </c>
      <c r="K104" s="10" t="str">
        <f>IF($B$98="","",IF(VLOOKUP($B$98,Samples!$A$3:$D$100,2,FALSE)='Intermediate Lookups'!$A5&amp;'Intermediate Lookups'!K$1,$B$98, ""))</f>
        <v/>
      </c>
      <c r="L104" s="10" t="str">
        <f>IF($B$98="","",IF(VLOOKUP($B$98,Samples!$A$3:$D$100,2,FALSE)='Intermediate Lookups'!$A5&amp;'Intermediate Lookups'!L$1,$B$98, ""))</f>
        <v/>
      </c>
      <c r="M104" s="10" t="str">
        <f>IF($B$98="","",IF(VLOOKUP($B$98,Samples!$A$3:$D$100,2,FALSE)='Intermediate Lookups'!$A5&amp;'Intermediate Lookups'!M$1,$B$98, ""))</f>
        <v/>
      </c>
    </row>
    <row r="105" spans="1:14" x14ac:dyDescent="0.25">
      <c r="A105" t="str">
        <f>IF(B98="","","E")</f>
        <v>E</v>
      </c>
      <c r="B105" s="10" t="str">
        <f>IF($B$98="","",IF(VLOOKUP($B$98,Samples!$A$3:$D$100,2,FALSE)='Intermediate Lookups'!$A6&amp;'Intermediate Lookups'!B$1,$B$98, ""))</f>
        <v/>
      </c>
      <c r="C105" s="10" t="str">
        <f>IF($B$98="","",IF(VLOOKUP($B$98,Samples!$A$3:$D$100,2,FALSE)='Intermediate Lookups'!$A6&amp;'Intermediate Lookups'!C$1,$B$98, ""))</f>
        <v/>
      </c>
      <c r="D105" s="10" t="str">
        <f>IF($B$98="","",IF(VLOOKUP($B$98,Samples!$A$3:$D$100,2,FALSE)='Intermediate Lookups'!$A6&amp;'Intermediate Lookups'!D$1,$B$98, ""))</f>
        <v/>
      </c>
      <c r="E105" s="10" t="str">
        <f>IF($B$98="","",IF(VLOOKUP($B$98,Samples!$A$3:$D$100,2,FALSE)='Intermediate Lookups'!$A6&amp;'Intermediate Lookups'!E$1,$B$98, ""))</f>
        <v/>
      </c>
      <c r="F105" s="10" t="str">
        <f>IF($B$98="","",IF(VLOOKUP($B$98,Samples!$A$3:$D$100,2,FALSE)='Intermediate Lookups'!$A6&amp;'Intermediate Lookups'!F$1,$B$98, ""))</f>
        <v/>
      </c>
      <c r="G105" s="10" t="str">
        <f>IF($B$98="","",IF(VLOOKUP($B$98,Samples!$A$3:$D$100,2,FALSE)='Intermediate Lookups'!$A6&amp;'Intermediate Lookups'!G$1,$B$98, ""))</f>
        <v/>
      </c>
      <c r="H105" s="10" t="str">
        <f>IF($B$98="","",IF(VLOOKUP($B$98,Samples!$A$3:$D$100,2,FALSE)='Intermediate Lookups'!$A6&amp;'Intermediate Lookups'!H$1,$B$98, ""))</f>
        <v/>
      </c>
      <c r="I105" s="10" t="str">
        <f>IF($B$98="","",IF(VLOOKUP($B$98,Samples!$A$3:$D$100,2,FALSE)='Intermediate Lookups'!$A6&amp;'Intermediate Lookups'!I$1,$B$98, ""))</f>
        <v/>
      </c>
      <c r="J105" s="10" t="str">
        <f>IF($B$98="","",IF(VLOOKUP($B$98,Samples!$A$3:$D$100,2,FALSE)='Intermediate Lookups'!$A6&amp;'Intermediate Lookups'!J$1,$B$98, ""))</f>
        <v/>
      </c>
      <c r="K105" s="10" t="str">
        <f>IF($B$98="","",IF(VLOOKUP($B$98,Samples!$A$3:$D$100,2,FALSE)='Intermediate Lookups'!$A6&amp;'Intermediate Lookups'!K$1,$B$98, ""))</f>
        <v/>
      </c>
      <c r="L105" s="10" t="str">
        <f>IF($B$98="","",IF(VLOOKUP($B$98,Samples!$A$3:$D$100,2,FALSE)='Intermediate Lookups'!$A6&amp;'Intermediate Lookups'!L$1,$B$98, ""))</f>
        <v/>
      </c>
      <c r="M105" s="10" t="str">
        <f>IF($B$98="","",IF(VLOOKUP($B$98,Samples!$A$3:$D$100,2,FALSE)='Intermediate Lookups'!$A6&amp;'Intermediate Lookups'!M$1,$B$98, ""))</f>
        <v/>
      </c>
    </row>
    <row r="106" spans="1:14" x14ac:dyDescent="0.25">
      <c r="A106" t="str">
        <f>IF(B98="","","F")</f>
        <v>F</v>
      </c>
      <c r="B106" s="10" t="str">
        <f>IF($B$98="","",IF(VLOOKUP($B$98,Samples!$A$3:$D$100,2,FALSE)='Intermediate Lookups'!$A7&amp;'Intermediate Lookups'!B$1,$B$98, ""))</f>
        <v/>
      </c>
      <c r="C106" s="10" t="str">
        <f>IF($B$98="","",IF(VLOOKUP($B$98,Samples!$A$3:$D$100,2,FALSE)='Intermediate Lookups'!$A7&amp;'Intermediate Lookups'!C$1,$B$98, ""))</f>
        <v/>
      </c>
      <c r="D106" s="10" t="str">
        <f>IF($B$98="","",IF(VLOOKUP($B$98,Samples!$A$3:$D$100,2,FALSE)='Intermediate Lookups'!$A7&amp;'Intermediate Lookups'!D$1,$B$98, ""))</f>
        <v/>
      </c>
      <c r="E106" s="10" t="str">
        <f>IF($B$98="","",IF(VLOOKUP($B$98,Samples!$A$3:$D$100,2,FALSE)='Intermediate Lookups'!$A7&amp;'Intermediate Lookups'!E$1,$B$98, ""))</f>
        <v/>
      </c>
      <c r="F106" s="10" t="str">
        <f>IF($B$98="","",IF(VLOOKUP($B$98,Samples!$A$3:$D$100,2,FALSE)='Intermediate Lookups'!$A7&amp;'Intermediate Lookups'!F$1,$B$98, ""))</f>
        <v/>
      </c>
      <c r="G106" s="10" t="str">
        <f>IF($B$98="","",IF(VLOOKUP($B$98,Samples!$A$3:$D$100,2,FALSE)='Intermediate Lookups'!$A7&amp;'Intermediate Lookups'!G$1,$B$98, ""))</f>
        <v/>
      </c>
      <c r="H106" s="10" t="str">
        <f>IF($B$98="","",IF(VLOOKUP($B$98,Samples!$A$3:$D$100,2,FALSE)='Intermediate Lookups'!$A7&amp;'Intermediate Lookups'!H$1,$B$98, ""))</f>
        <v/>
      </c>
      <c r="I106" s="10" t="str">
        <f>IF($B$98="","",IF(VLOOKUP($B$98,Samples!$A$3:$D$100,2,FALSE)='Intermediate Lookups'!$A7&amp;'Intermediate Lookups'!I$1,$B$98, ""))</f>
        <v/>
      </c>
      <c r="J106" s="10" t="str">
        <f>IF($B$98="","",IF(VLOOKUP($B$98,Samples!$A$3:$D$100,2,FALSE)='Intermediate Lookups'!$A7&amp;'Intermediate Lookups'!J$1,$B$98, ""))</f>
        <v/>
      </c>
      <c r="K106" s="10" t="str">
        <f>IF($B$98="","",IF(VLOOKUP($B$98,Samples!$A$3:$D$100,2,FALSE)='Intermediate Lookups'!$A7&amp;'Intermediate Lookups'!K$1,$B$98, ""))</f>
        <v/>
      </c>
      <c r="L106" s="10" t="str">
        <f>IF($B$98="","",IF(VLOOKUP($B$98,Samples!$A$3:$D$100,2,FALSE)='Intermediate Lookups'!$A7&amp;'Intermediate Lookups'!L$1,$B$98, ""))</f>
        <v/>
      </c>
      <c r="M106" s="10" t="str">
        <f>IF($B$98="","",IF(VLOOKUP($B$98,Samples!$A$3:$D$100,2,FALSE)='Intermediate Lookups'!$A7&amp;'Intermediate Lookups'!M$1,$B$98, ""))</f>
        <v/>
      </c>
    </row>
    <row r="107" spans="1:14" x14ac:dyDescent="0.25">
      <c r="A107" t="str">
        <f>IF(B98="","","G")</f>
        <v>G</v>
      </c>
      <c r="B107" s="10" t="str">
        <f>IF($B$98="","",IF(VLOOKUP($B$98,Samples!$A$3:$D$100,2,FALSE)='Intermediate Lookups'!$A8&amp;'Intermediate Lookups'!B$1,$B$98, ""))</f>
        <v/>
      </c>
      <c r="C107" s="10" t="str">
        <f>IF($B$98="","",IF(VLOOKUP($B$98,Samples!$A$3:$D$100,2,FALSE)='Intermediate Lookups'!$A8&amp;'Intermediate Lookups'!C$1,$B$98, ""))</f>
        <v/>
      </c>
      <c r="D107" s="10" t="str">
        <f>IF($B$98="","",IF(VLOOKUP($B$98,Samples!$A$3:$D$100,2,FALSE)='Intermediate Lookups'!$A8&amp;'Intermediate Lookups'!D$1,$B$98, ""))</f>
        <v/>
      </c>
      <c r="E107" s="10" t="str">
        <f>IF($B$98="","",IF(VLOOKUP($B$98,Samples!$A$3:$D$100,2,FALSE)='Intermediate Lookups'!$A8&amp;'Intermediate Lookups'!E$1,$B$98, ""))</f>
        <v/>
      </c>
      <c r="F107" s="10" t="str">
        <f>IF($B$98="","",IF(VLOOKUP($B$98,Samples!$A$3:$D$100,2,FALSE)='Intermediate Lookups'!$A8&amp;'Intermediate Lookups'!F$1,$B$98, ""))</f>
        <v/>
      </c>
      <c r="G107" s="10" t="str">
        <f>IF($B$98="","",IF(VLOOKUP($B$98,Samples!$A$3:$D$100,2,FALSE)='Intermediate Lookups'!$A8&amp;'Intermediate Lookups'!G$1,$B$98, ""))</f>
        <v/>
      </c>
      <c r="H107" s="10" t="str">
        <f>IF($B$98="","",IF(VLOOKUP($B$98,Samples!$A$3:$D$100,2,FALSE)='Intermediate Lookups'!$A8&amp;'Intermediate Lookups'!H$1,$B$98, ""))</f>
        <v/>
      </c>
      <c r="I107" s="10" t="str">
        <f>IF($B$98="","",IF(VLOOKUP($B$98,Samples!$A$3:$D$100,2,FALSE)='Intermediate Lookups'!$A8&amp;'Intermediate Lookups'!I$1,$B$98, ""))</f>
        <v/>
      </c>
      <c r="J107" s="10" t="str">
        <f>IF($B$98="","",IF(VLOOKUP($B$98,Samples!$A$3:$D$100,2,FALSE)='Intermediate Lookups'!$A8&amp;'Intermediate Lookups'!J$1,$B$98, ""))</f>
        <v/>
      </c>
      <c r="K107" s="10" t="str">
        <f>IF($B$98="","",IF(VLOOKUP($B$98,Samples!$A$3:$D$100,2,FALSE)='Intermediate Lookups'!$A8&amp;'Intermediate Lookups'!K$1,$B$98, ""))</f>
        <v/>
      </c>
      <c r="L107" s="10" t="str">
        <f>IF($B$98="","",IF(VLOOKUP($B$98,Samples!$A$3:$D$100,2,FALSE)='Intermediate Lookups'!$A8&amp;'Intermediate Lookups'!L$1,$B$98, ""))</f>
        <v/>
      </c>
      <c r="M107" s="10" t="str">
        <f>IF($B$98="","",IF(VLOOKUP($B$98,Samples!$A$3:$D$100,2,FALSE)='Intermediate Lookups'!$A8&amp;'Intermediate Lookups'!M$1,$B$98, ""))</f>
        <v/>
      </c>
    </row>
    <row r="108" spans="1:14" x14ac:dyDescent="0.25">
      <c r="A108" t="str">
        <f>IF(B98="","","H")</f>
        <v>H</v>
      </c>
      <c r="B108" s="10" t="str">
        <f>IF($B$98="","",IF(VLOOKUP($B$98,Samples!$A$3:$D$100,2,FALSE)='Intermediate Lookups'!$A9&amp;'Intermediate Lookups'!B$1,$B$98, ""))</f>
        <v/>
      </c>
      <c r="C108" s="10" t="str">
        <f>IF($B$98="","",IF(VLOOKUP($B$98,Samples!$A$3:$D$100,2,FALSE)='Intermediate Lookups'!$A9&amp;'Intermediate Lookups'!C$1,$B$98, ""))</f>
        <v/>
      </c>
      <c r="D108" s="10" t="str">
        <f>IF($B$98="","",IF(VLOOKUP($B$98,Samples!$A$3:$D$100,2,FALSE)='Intermediate Lookups'!$A9&amp;'Intermediate Lookups'!D$1,$B$98, ""))</f>
        <v/>
      </c>
      <c r="E108" s="10" t="str">
        <f>IF($B$98="","",IF(VLOOKUP($B$98,Samples!$A$3:$D$100,2,FALSE)='Intermediate Lookups'!$A9&amp;'Intermediate Lookups'!E$1,$B$98, ""))</f>
        <v/>
      </c>
      <c r="F108" s="10" t="str">
        <f>IF($B$98="","",IF(VLOOKUP($B$98,Samples!$A$3:$D$100,2,FALSE)='Intermediate Lookups'!$A9&amp;'Intermediate Lookups'!F$1,$B$98, ""))</f>
        <v/>
      </c>
      <c r="G108" s="10" t="str">
        <f>IF($B$98="","",IF(VLOOKUP($B$98,Samples!$A$3:$D$100,2,FALSE)='Intermediate Lookups'!$A9&amp;'Intermediate Lookups'!G$1,$B$98, ""))</f>
        <v/>
      </c>
      <c r="H108" s="10" t="str">
        <f>IF($B$98="","",IF(VLOOKUP($B$98,Samples!$A$3:$D$100,2,FALSE)='Intermediate Lookups'!$A9&amp;'Intermediate Lookups'!H$1,$B$98, ""))</f>
        <v/>
      </c>
      <c r="I108" s="10" t="str">
        <f>IF($B$98="","",IF(VLOOKUP($B$98,Samples!$A$3:$D$100,2,FALSE)='Intermediate Lookups'!$A9&amp;'Intermediate Lookups'!I$1,$B$98, ""))</f>
        <v/>
      </c>
      <c r="J108" s="10" t="str">
        <f>IF($B$98="","",IF(VLOOKUP($B$98,Samples!$A$3:$D$100,2,FALSE)='Intermediate Lookups'!$A9&amp;'Intermediate Lookups'!J$1,$B$98, ""))</f>
        <v/>
      </c>
      <c r="K108" s="10" t="str">
        <f>IF($B$98="","",IF(VLOOKUP($B$98,Samples!$A$3:$D$100,2,FALSE)='Intermediate Lookups'!$A9&amp;'Intermediate Lookups'!K$1,$B$98, ""))</f>
        <v/>
      </c>
      <c r="L108" s="10" t="str">
        <f>IF($B$98="","",IF(VLOOKUP($B$98,Samples!$A$3:$D$100,2,FALSE)='Intermediate Lookups'!$A9&amp;'Intermediate Lookups'!L$1,$B$98, ""))</f>
        <v/>
      </c>
      <c r="M108" s="10" t="str">
        <f>IF($B$98="","",IF(VLOOKUP($B$98,Samples!$A$3:$D$100,2,FALSE)='Intermediate Lookups'!$A9&amp;'Intermediate Lookups'!M$1,$B$98, ""))</f>
        <v/>
      </c>
    </row>
    <row r="110" spans="1:14" x14ac:dyDescent="0.25">
      <c r="A110" t="str">
        <f>IF(B110="","","Pipetting step")</f>
        <v>Pipetting step</v>
      </c>
      <c r="B110" t="str">
        <f>IF(ISBLANK(Samples!A12),"",Samples!A12)</f>
        <v>and</v>
      </c>
      <c r="C110">
        <f>IF(B110="","",VLOOKUP(B110,Samples!$A$3:$D$100,4,FALSE))</f>
        <v>2.2599999999999998</v>
      </c>
      <c r="D110">
        <f>IF(B110="","",8)</f>
        <v>8</v>
      </c>
      <c r="E110">
        <f>IF(B110="","",12)</f>
        <v>12</v>
      </c>
      <c r="F110" t="str">
        <f>IF(B110="","","Standard")</f>
        <v>Standard</v>
      </c>
      <c r="G110" t="str">
        <f>IF(B110="","","Color")</f>
        <v>Color</v>
      </c>
      <c r="I110">
        <f>IF(B110="","",6)</f>
        <v>6</v>
      </c>
      <c r="J110">
        <f>IF(B110="","",6)</f>
        <v>6</v>
      </c>
      <c r="K110" t="str">
        <f>IF(B110="","","Normal")</f>
        <v>Normal</v>
      </c>
      <c r="L110" t="str">
        <f>IF(B110="","","Single-channel")</f>
        <v>Single-channel</v>
      </c>
      <c r="M110" t="str">
        <f>IF(B110="","","No")</f>
        <v>No</v>
      </c>
      <c r="N110" t="str">
        <f>IF(B110="","","No")</f>
        <v>No</v>
      </c>
    </row>
    <row r="111" spans="1:14" x14ac:dyDescent="0.25">
      <c r="M111" t="str">
        <f>IF(B110="","","Per well")</f>
        <v>Per well</v>
      </c>
      <c r="N111" t="str">
        <f>IF(B110="","","On source")</f>
        <v>On source</v>
      </c>
    </row>
    <row r="112" spans="1:14" x14ac:dyDescent="0.25">
      <c r="B112">
        <f>IF(B110="","",1)</f>
        <v>1</v>
      </c>
      <c r="C112">
        <f>IF(B110="","",2)</f>
        <v>2</v>
      </c>
      <c r="D112">
        <f>IF(B110="","",3)</f>
        <v>3</v>
      </c>
      <c r="E112">
        <f>IF(B110="","",4)</f>
        <v>4</v>
      </c>
      <c r="F112">
        <f>IF(B110="","",5)</f>
        <v>5</v>
      </c>
      <c r="G112">
        <f>IF(B110="","",6)</f>
        <v>6</v>
      </c>
      <c r="H112">
        <f>IF(B110="","",7)</f>
        <v>7</v>
      </c>
      <c r="I112">
        <f>IF(B110="","",8)</f>
        <v>8</v>
      </c>
      <c r="J112">
        <f>IF(B110="","",9)</f>
        <v>9</v>
      </c>
      <c r="K112">
        <f>IF(B110="","",10)</f>
        <v>10</v>
      </c>
      <c r="L112">
        <f>IF(B110="","",11)</f>
        <v>11</v>
      </c>
      <c r="M112">
        <f>IF(B110="","",12)</f>
        <v>12</v>
      </c>
    </row>
    <row r="113" spans="1:14" x14ac:dyDescent="0.25">
      <c r="A113" t="str">
        <f>IF(B110="","","A")</f>
        <v>A</v>
      </c>
      <c r="B113" s="10" t="str">
        <f>IF($B$110="","",IF(VLOOKUP($B$110,Samples!$A$3:$D$100,2,FALSE)='Intermediate Lookups'!$A2&amp;'Intermediate Lookups'!B$1,$B$110, ""))</f>
        <v/>
      </c>
      <c r="C113" s="10" t="str">
        <f>IF($B$110="","",IF(VLOOKUP($B$110,Samples!$A$3:$D$100,2,FALSE)='Intermediate Lookups'!$A2&amp;'Intermediate Lookups'!C$1,$B$110, ""))</f>
        <v/>
      </c>
      <c r="D113" s="10" t="str">
        <f>IF($B$110="","",IF(VLOOKUP($B$110,Samples!$A$3:$D$100,2,FALSE)='Intermediate Lookups'!$A2&amp;'Intermediate Lookups'!D$1,$B$110, ""))</f>
        <v/>
      </c>
      <c r="E113" s="10" t="str">
        <f>IF($B$110="","",IF(VLOOKUP($B$110,Samples!$A$3:$D$100,2,FALSE)='Intermediate Lookups'!$A2&amp;'Intermediate Lookups'!E$1,$B$110, ""))</f>
        <v/>
      </c>
      <c r="F113" s="10" t="str">
        <f>IF($B$110="","",IF(VLOOKUP($B$110,Samples!$A$3:$D$100,2,FALSE)='Intermediate Lookups'!$A2&amp;'Intermediate Lookups'!F$1,$B$110, ""))</f>
        <v/>
      </c>
      <c r="G113" s="10" t="str">
        <f>IF($B$110="","",IF(VLOOKUP($B$110,Samples!$A$3:$D$100,2,FALSE)='Intermediate Lookups'!$A2&amp;'Intermediate Lookups'!G$1,$B$110, ""))</f>
        <v/>
      </c>
      <c r="H113" s="10" t="str">
        <f>IF($B$110="","",IF(VLOOKUP($B$110,Samples!$A$3:$D$100,2,FALSE)='Intermediate Lookups'!$A2&amp;'Intermediate Lookups'!H$1,$B$110, ""))</f>
        <v/>
      </c>
      <c r="I113" s="10" t="str">
        <f>IF($B$110="","",IF(VLOOKUP($B$110,Samples!$A$3:$D$100,2,FALSE)='Intermediate Lookups'!$A2&amp;'Intermediate Lookups'!I$1,$B$110, ""))</f>
        <v/>
      </c>
      <c r="J113" s="10" t="str">
        <f>IF($B$110="","",IF(VLOOKUP($B$110,Samples!$A$3:$D$100,2,FALSE)='Intermediate Lookups'!$A2&amp;'Intermediate Lookups'!J$1,$B$110, ""))</f>
        <v/>
      </c>
      <c r="K113" s="10" t="str">
        <f>IF($B$110="","",IF(VLOOKUP($B$110,Samples!$A$3:$D$100,2,FALSE)='Intermediate Lookups'!$A2&amp;'Intermediate Lookups'!K$1,$B$110, ""))</f>
        <v>and</v>
      </c>
      <c r="L113" s="10" t="str">
        <f>IF($B$110="","",IF(VLOOKUP($B$110,Samples!$A$3:$D$100,2,FALSE)='Intermediate Lookups'!$A2&amp;'Intermediate Lookups'!L$1,$B$110, ""))</f>
        <v/>
      </c>
      <c r="M113" s="10" t="str">
        <f>IF($B$110="","",IF(VLOOKUP($B$110,Samples!$A$3:$D$100,2,FALSE)='Intermediate Lookups'!$A2&amp;'Intermediate Lookups'!M$1,$B$110, ""))</f>
        <v/>
      </c>
    </row>
    <row r="114" spans="1:14" x14ac:dyDescent="0.25">
      <c r="A114" t="str">
        <f>IF(B110="","","B")</f>
        <v>B</v>
      </c>
      <c r="B114" s="10" t="str">
        <f>IF($B$110="","",IF(VLOOKUP($B$110,Samples!$A$3:$D$100,2,FALSE)='Intermediate Lookups'!$A3&amp;'Intermediate Lookups'!B$1,$B$110, ""))</f>
        <v/>
      </c>
      <c r="C114" s="10" t="str">
        <f>IF($B$110="","",IF(VLOOKUP($B$110,Samples!$A$3:$D$100,2,FALSE)='Intermediate Lookups'!$A3&amp;'Intermediate Lookups'!C$1,$B$110, ""))</f>
        <v/>
      </c>
      <c r="D114" s="10" t="str">
        <f>IF($B$110="","",IF(VLOOKUP($B$110,Samples!$A$3:$D$100,2,FALSE)='Intermediate Lookups'!$A3&amp;'Intermediate Lookups'!D$1,$B$110, ""))</f>
        <v/>
      </c>
      <c r="E114" s="10" t="str">
        <f>IF($B$110="","",IF(VLOOKUP($B$110,Samples!$A$3:$D$100,2,FALSE)='Intermediate Lookups'!$A3&amp;'Intermediate Lookups'!E$1,$B$110, ""))</f>
        <v/>
      </c>
      <c r="F114" s="10" t="str">
        <f>IF($B$110="","",IF(VLOOKUP($B$110,Samples!$A$3:$D$100,2,FALSE)='Intermediate Lookups'!$A3&amp;'Intermediate Lookups'!F$1,$B$110, ""))</f>
        <v/>
      </c>
      <c r="G114" s="10" t="str">
        <f>IF($B$110="","",IF(VLOOKUP($B$110,Samples!$A$3:$D$100,2,FALSE)='Intermediate Lookups'!$A3&amp;'Intermediate Lookups'!G$1,$B$110, ""))</f>
        <v/>
      </c>
      <c r="H114" s="10" t="str">
        <f>IF($B$110="","",IF(VLOOKUP($B$110,Samples!$A$3:$D$100,2,FALSE)='Intermediate Lookups'!$A3&amp;'Intermediate Lookups'!H$1,$B$110, ""))</f>
        <v/>
      </c>
      <c r="I114" s="10" t="str">
        <f>IF($B$110="","",IF(VLOOKUP($B$110,Samples!$A$3:$D$100,2,FALSE)='Intermediate Lookups'!$A3&amp;'Intermediate Lookups'!I$1,$B$110, ""))</f>
        <v/>
      </c>
      <c r="J114" s="10" t="str">
        <f>IF($B$110="","",IF(VLOOKUP($B$110,Samples!$A$3:$D$100,2,FALSE)='Intermediate Lookups'!$A3&amp;'Intermediate Lookups'!J$1,$B$110, ""))</f>
        <v/>
      </c>
      <c r="K114" s="10" t="str">
        <f>IF($B$110="","",IF(VLOOKUP($B$110,Samples!$A$3:$D$100,2,FALSE)='Intermediate Lookups'!$A3&amp;'Intermediate Lookups'!K$1,$B$110, ""))</f>
        <v/>
      </c>
      <c r="L114" s="10" t="str">
        <f>IF($B$110="","",IF(VLOOKUP($B$110,Samples!$A$3:$D$100,2,FALSE)='Intermediate Lookups'!$A3&amp;'Intermediate Lookups'!L$1,$B$110, ""))</f>
        <v/>
      </c>
      <c r="M114" s="10" t="str">
        <f>IF($B$110="","",IF(VLOOKUP($B$110,Samples!$A$3:$D$100,2,FALSE)='Intermediate Lookups'!$A3&amp;'Intermediate Lookups'!M$1,$B$110, ""))</f>
        <v/>
      </c>
    </row>
    <row r="115" spans="1:14" x14ac:dyDescent="0.25">
      <c r="A115" t="str">
        <f>IF(B110="","","C")</f>
        <v>C</v>
      </c>
      <c r="B115" s="10" t="str">
        <f>IF($B$110="","",IF(VLOOKUP($B$110,Samples!$A$3:$D$100,2,FALSE)='Intermediate Lookups'!$A4&amp;'Intermediate Lookups'!B$1,$B$110, ""))</f>
        <v/>
      </c>
      <c r="C115" s="10" t="str">
        <f>IF($B$110="","",IF(VLOOKUP($B$110,Samples!$A$3:$D$100,2,FALSE)='Intermediate Lookups'!$A4&amp;'Intermediate Lookups'!C$1,$B$110, ""))</f>
        <v/>
      </c>
      <c r="D115" s="10" t="str">
        <f>IF($B$110="","",IF(VLOOKUP($B$110,Samples!$A$3:$D$100,2,FALSE)='Intermediate Lookups'!$A4&amp;'Intermediate Lookups'!D$1,$B$110, ""))</f>
        <v/>
      </c>
      <c r="E115" s="10" t="str">
        <f>IF($B$110="","",IF(VLOOKUP($B$110,Samples!$A$3:$D$100,2,FALSE)='Intermediate Lookups'!$A4&amp;'Intermediate Lookups'!E$1,$B$110, ""))</f>
        <v/>
      </c>
      <c r="F115" s="10" t="str">
        <f>IF($B$110="","",IF(VLOOKUP($B$110,Samples!$A$3:$D$100,2,FALSE)='Intermediate Lookups'!$A4&amp;'Intermediate Lookups'!F$1,$B$110, ""))</f>
        <v/>
      </c>
      <c r="G115" s="10" t="str">
        <f>IF($B$110="","",IF(VLOOKUP($B$110,Samples!$A$3:$D$100,2,FALSE)='Intermediate Lookups'!$A4&amp;'Intermediate Lookups'!G$1,$B$110, ""))</f>
        <v/>
      </c>
      <c r="H115" s="10" t="str">
        <f>IF($B$110="","",IF(VLOOKUP($B$110,Samples!$A$3:$D$100,2,FALSE)='Intermediate Lookups'!$A4&amp;'Intermediate Lookups'!H$1,$B$110, ""))</f>
        <v/>
      </c>
      <c r="I115" s="10" t="str">
        <f>IF($B$110="","",IF(VLOOKUP($B$110,Samples!$A$3:$D$100,2,FALSE)='Intermediate Lookups'!$A4&amp;'Intermediate Lookups'!I$1,$B$110, ""))</f>
        <v/>
      </c>
      <c r="J115" s="10" t="str">
        <f>IF($B$110="","",IF(VLOOKUP($B$110,Samples!$A$3:$D$100,2,FALSE)='Intermediate Lookups'!$A4&amp;'Intermediate Lookups'!J$1,$B$110, ""))</f>
        <v/>
      </c>
      <c r="K115" s="10" t="str">
        <f>IF($B$110="","",IF(VLOOKUP($B$110,Samples!$A$3:$D$100,2,FALSE)='Intermediate Lookups'!$A4&amp;'Intermediate Lookups'!K$1,$B$110, ""))</f>
        <v/>
      </c>
      <c r="L115" s="10" t="str">
        <f>IF($B$110="","",IF(VLOOKUP($B$110,Samples!$A$3:$D$100,2,FALSE)='Intermediate Lookups'!$A4&amp;'Intermediate Lookups'!L$1,$B$110, ""))</f>
        <v/>
      </c>
      <c r="M115" s="10" t="str">
        <f>IF($B$110="","",IF(VLOOKUP($B$110,Samples!$A$3:$D$100,2,FALSE)='Intermediate Lookups'!$A4&amp;'Intermediate Lookups'!M$1,$B$110, ""))</f>
        <v/>
      </c>
    </row>
    <row r="116" spans="1:14" x14ac:dyDescent="0.25">
      <c r="A116" t="str">
        <f>IF(B110="","","D")</f>
        <v>D</v>
      </c>
      <c r="B116" s="10" t="str">
        <f>IF($B$110="","",IF(VLOOKUP($B$110,Samples!$A$3:$D$100,2,FALSE)='Intermediate Lookups'!$A5&amp;'Intermediate Lookups'!B$1,$B$110, ""))</f>
        <v/>
      </c>
      <c r="C116" s="10" t="str">
        <f>IF($B$110="","",IF(VLOOKUP($B$110,Samples!$A$3:$D$100,2,FALSE)='Intermediate Lookups'!$A5&amp;'Intermediate Lookups'!C$1,$B$110, ""))</f>
        <v/>
      </c>
      <c r="D116" s="10" t="str">
        <f>IF($B$110="","",IF(VLOOKUP($B$110,Samples!$A$3:$D$100,2,FALSE)='Intermediate Lookups'!$A5&amp;'Intermediate Lookups'!D$1,$B$110, ""))</f>
        <v/>
      </c>
      <c r="E116" s="10" t="str">
        <f>IF($B$110="","",IF(VLOOKUP($B$110,Samples!$A$3:$D$100,2,FALSE)='Intermediate Lookups'!$A5&amp;'Intermediate Lookups'!E$1,$B$110, ""))</f>
        <v/>
      </c>
      <c r="F116" s="10" t="str">
        <f>IF($B$110="","",IF(VLOOKUP($B$110,Samples!$A$3:$D$100,2,FALSE)='Intermediate Lookups'!$A5&amp;'Intermediate Lookups'!F$1,$B$110, ""))</f>
        <v/>
      </c>
      <c r="G116" s="10" t="str">
        <f>IF($B$110="","",IF(VLOOKUP($B$110,Samples!$A$3:$D$100,2,FALSE)='Intermediate Lookups'!$A5&amp;'Intermediate Lookups'!G$1,$B$110, ""))</f>
        <v/>
      </c>
      <c r="H116" s="10" t="str">
        <f>IF($B$110="","",IF(VLOOKUP($B$110,Samples!$A$3:$D$100,2,FALSE)='Intermediate Lookups'!$A5&amp;'Intermediate Lookups'!H$1,$B$110, ""))</f>
        <v/>
      </c>
      <c r="I116" s="10" t="str">
        <f>IF($B$110="","",IF(VLOOKUP($B$110,Samples!$A$3:$D$100,2,FALSE)='Intermediate Lookups'!$A5&amp;'Intermediate Lookups'!I$1,$B$110, ""))</f>
        <v/>
      </c>
      <c r="J116" s="10" t="str">
        <f>IF($B$110="","",IF(VLOOKUP($B$110,Samples!$A$3:$D$100,2,FALSE)='Intermediate Lookups'!$A5&amp;'Intermediate Lookups'!J$1,$B$110, ""))</f>
        <v/>
      </c>
      <c r="K116" s="10" t="str">
        <f>IF($B$110="","",IF(VLOOKUP($B$110,Samples!$A$3:$D$100,2,FALSE)='Intermediate Lookups'!$A5&amp;'Intermediate Lookups'!K$1,$B$110, ""))</f>
        <v/>
      </c>
      <c r="L116" s="10" t="str">
        <f>IF($B$110="","",IF(VLOOKUP($B$110,Samples!$A$3:$D$100,2,FALSE)='Intermediate Lookups'!$A5&amp;'Intermediate Lookups'!L$1,$B$110, ""))</f>
        <v/>
      </c>
      <c r="M116" s="10" t="str">
        <f>IF($B$110="","",IF(VLOOKUP($B$110,Samples!$A$3:$D$100,2,FALSE)='Intermediate Lookups'!$A5&amp;'Intermediate Lookups'!M$1,$B$110, ""))</f>
        <v/>
      </c>
    </row>
    <row r="117" spans="1:14" x14ac:dyDescent="0.25">
      <c r="A117" t="str">
        <f>IF(B110="","","E")</f>
        <v>E</v>
      </c>
      <c r="B117" s="10" t="str">
        <f>IF($B$110="","",IF(VLOOKUP($B$110,Samples!$A$3:$D$100,2,FALSE)='Intermediate Lookups'!$A6&amp;'Intermediate Lookups'!B$1,$B$110, ""))</f>
        <v/>
      </c>
      <c r="C117" s="10" t="str">
        <f>IF($B$110="","",IF(VLOOKUP($B$110,Samples!$A$3:$D$100,2,FALSE)='Intermediate Lookups'!$A6&amp;'Intermediate Lookups'!C$1,$B$110, ""))</f>
        <v/>
      </c>
      <c r="D117" s="10" t="str">
        <f>IF($B$110="","",IF(VLOOKUP($B$110,Samples!$A$3:$D$100,2,FALSE)='Intermediate Lookups'!$A6&amp;'Intermediate Lookups'!D$1,$B$110, ""))</f>
        <v/>
      </c>
      <c r="E117" s="10" t="str">
        <f>IF($B$110="","",IF(VLOOKUP($B$110,Samples!$A$3:$D$100,2,FALSE)='Intermediate Lookups'!$A6&amp;'Intermediate Lookups'!E$1,$B$110, ""))</f>
        <v/>
      </c>
      <c r="F117" s="10" t="str">
        <f>IF($B$110="","",IF(VLOOKUP($B$110,Samples!$A$3:$D$100,2,FALSE)='Intermediate Lookups'!$A6&amp;'Intermediate Lookups'!F$1,$B$110, ""))</f>
        <v/>
      </c>
      <c r="G117" s="10" t="str">
        <f>IF($B$110="","",IF(VLOOKUP($B$110,Samples!$A$3:$D$100,2,FALSE)='Intermediate Lookups'!$A6&amp;'Intermediate Lookups'!G$1,$B$110, ""))</f>
        <v/>
      </c>
      <c r="H117" s="10" t="str">
        <f>IF($B$110="","",IF(VLOOKUP($B$110,Samples!$A$3:$D$100,2,FALSE)='Intermediate Lookups'!$A6&amp;'Intermediate Lookups'!H$1,$B$110, ""))</f>
        <v/>
      </c>
      <c r="I117" s="10" t="str">
        <f>IF($B$110="","",IF(VLOOKUP($B$110,Samples!$A$3:$D$100,2,FALSE)='Intermediate Lookups'!$A6&amp;'Intermediate Lookups'!I$1,$B$110, ""))</f>
        <v/>
      </c>
      <c r="J117" s="10" t="str">
        <f>IF($B$110="","",IF(VLOOKUP($B$110,Samples!$A$3:$D$100,2,FALSE)='Intermediate Lookups'!$A6&amp;'Intermediate Lookups'!J$1,$B$110, ""))</f>
        <v/>
      </c>
      <c r="K117" s="10" t="str">
        <f>IF($B$110="","",IF(VLOOKUP($B$110,Samples!$A$3:$D$100,2,FALSE)='Intermediate Lookups'!$A6&amp;'Intermediate Lookups'!K$1,$B$110, ""))</f>
        <v/>
      </c>
      <c r="L117" s="10" t="str">
        <f>IF($B$110="","",IF(VLOOKUP($B$110,Samples!$A$3:$D$100,2,FALSE)='Intermediate Lookups'!$A6&amp;'Intermediate Lookups'!L$1,$B$110, ""))</f>
        <v/>
      </c>
      <c r="M117" s="10" t="str">
        <f>IF($B$110="","",IF(VLOOKUP($B$110,Samples!$A$3:$D$100,2,FALSE)='Intermediate Lookups'!$A6&amp;'Intermediate Lookups'!M$1,$B$110, ""))</f>
        <v/>
      </c>
    </row>
    <row r="118" spans="1:14" x14ac:dyDescent="0.25">
      <c r="A118" t="str">
        <f>IF(B110="","","F")</f>
        <v>F</v>
      </c>
      <c r="B118" s="10" t="str">
        <f>IF($B$110="","",IF(VLOOKUP($B$110,Samples!$A$3:$D$100,2,FALSE)='Intermediate Lookups'!$A7&amp;'Intermediate Lookups'!B$1,$B$110, ""))</f>
        <v/>
      </c>
      <c r="C118" s="10" t="str">
        <f>IF($B$110="","",IF(VLOOKUP($B$110,Samples!$A$3:$D$100,2,FALSE)='Intermediate Lookups'!$A7&amp;'Intermediate Lookups'!C$1,$B$110, ""))</f>
        <v/>
      </c>
      <c r="D118" s="10" t="str">
        <f>IF($B$110="","",IF(VLOOKUP($B$110,Samples!$A$3:$D$100,2,FALSE)='Intermediate Lookups'!$A7&amp;'Intermediate Lookups'!D$1,$B$110, ""))</f>
        <v/>
      </c>
      <c r="E118" s="10" t="str">
        <f>IF($B$110="","",IF(VLOOKUP($B$110,Samples!$A$3:$D$100,2,FALSE)='Intermediate Lookups'!$A7&amp;'Intermediate Lookups'!E$1,$B$110, ""))</f>
        <v/>
      </c>
      <c r="F118" s="10" t="str">
        <f>IF($B$110="","",IF(VLOOKUP($B$110,Samples!$A$3:$D$100,2,FALSE)='Intermediate Lookups'!$A7&amp;'Intermediate Lookups'!F$1,$B$110, ""))</f>
        <v/>
      </c>
      <c r="G118" s="10" t="str">
        <f>IF($B$110="","",IF(VLOOKUP($B$110,Samples!$A$3:$D$100,2,FALSE)='Intermediate Lookups'!$A7&amp;'Intermediate Lookups'!G$1,$B$110, ""))</f>
        <v/>
      </c>
      <c r="H118" s="10" t="str">
        <f>IF($B$110="","",IF(VLOOKUP($B$110,Samples!$A$3:$D$100,2,FALSE)='Intermediate Lookups'!$A7&amp;'Intermediate Lookups'!H$1,$B$110, ""))</f>
        <v/>
      </c>
      <c r="I118" s="10" t="str">
        <f>IF($B$110="","",IF(VLOOKUP($B$110,Samples!$A$3:$D$100,2,FALSE)='Intermediate Lookups'!$A7&amp;'Intermediate Lookups'!I$1,$B$110, ""))</f>
        <v/>
      </c>
      <c r="J118" s="10" t="str">
        <f>IF($B$110="","",IF(VLOOKUP($B$110,Samples!$A$3:$D$100,2,FALSE)='Intermediate Lookups'!$A7&amp;'Intermediate Lookups'!J$1,$B$110, ""))</f>
        <v/>
      </c>
      <c r="K118" s="10" t="str">
        <f>IF($B$110="","",IF(VLOOKUP($B$110,Samples!$A$3:$D$100,2,FALSE)='Intermediate Lookups'!$A7&amp;'Intermediate Lookups'!K$1,$B$110, ""))</f>
        <v/>
      </c>
      <c r="L118" s="10" t="str">
        <f>IF($B$110="","",IF(VLOOKUP($B$110,Samples!$A$3:$D$100,2,FALSE)='Intermediate Lookups'!$A7&amp;'Intermediate Lookups'!L$1,$B$110, ""))</f>
        <v/>
      </c>
      <c r="M118" s="10" t="str">
        <f>IF($B$110="","",IF(VLOOKUP($B$110,Samples!$A$3:$D$100,2,FALSE)='Intermediate Lookups'!$A7&amp;'Intermediate Lookups'!M$1,$B$110, ""))</f>
        <v/>
      </c>
    </row>
    <row r="119" spans="1:14" x14ac:dyDescent="0.25">
      <c r="A119" t="str">
        <f>IF(B110="","","G")</f>
        <v>G</v>
      </c>
      <c r="B119" s="10" t="str">
        <f>IF($B$110="","",IF(VLOOKUP($B$110,Samples!$A$3:$D$100,2,FALSE)='Intermediate Lookups'!$A8&amp;'Intermediate Lookups'!B$1,$B$110, ""))</f>
        <v/>
      </c>
      <c r="C119" s="10" t="str">
        <f>IF($B$110="","",IF(VLOOKUP($B$110,Samples!$A$3:$D$100,2,FALSE)='Intermediate Lookups'!$A8&amp;'Intermediate Lookups'!C$1,$B$110, ""))</f>
        <v/>
      </c>
      <c r="D119" s="10" t="str">
        <f>IF($B$110="","",IF(VLOOKUP($B$110,Samples!$A$3:$D$100,2,FALSE)='Intermediate Lookups'!$A8&amp;'Intermediate Lookups'!D$1,$B$110, ""))</f>
        <v/>
      </c>
      <c r="E119" s="10" t="str">
        <f>IF($B$110="","",IF(VLOOKUP($B$110,Samples!$A$3:$D$100,2,FALSE)='Intermediate Lookups'!$A8&amp;'Intermediate Lookups'!E$1,$B$110, ""))</f>
        <v/>
      </c>
      <c r="F119" s="10" t="str">
        <f>IF($B$110="","",IF(VLOOKUP($B$110,Samples!$A$3:$D$100,2,FALSE)='Intermediate Lookups'!$A8&amp;'Intermediate Lookups'!F$1,$B$110, ""))</f>
        <v/>
      </c>
      <c r="G119" s="10" t="str">
        <f>IF($B$110="","",IF(VLOOKUP($B$110,Samples!$A$3:$D$100,2,FALSE)='Intermediate Lookups'!$A8&amp;'Intermediate Lookups'!G$1,$B$110, ""))</f>
        <v/>
      </c>
      <c r="H119" s="10" t="str">
        <f>IF($B$110="","",IF(VLOOKUP($B$110,Samples!$A$3:$D$100,2,FALSE)='Intermediate Lookups'!$A8&amp;'Intermediate Lookups'!H$1,$B$110, ""))</f>
        <v/>
      </c>
      <c r="I119" s="10" t="str">
        <f>IF($B$110="","",IF(VLOOKUP($B$110,Samples!$A$3:$D$100,2,FALSE)='Intermediate Lookups'!$A8&amp;'Intermediate Lookups'!I$1,$B$110, ""))</f>
        <v/>
      </c>
      <c r="J119" s="10" t="str">
        <f>IF($B$110="","",IF(VLOOKUP($B$110,Samples!$A$3:$D$100,2,FALSE)='Intermediate Lookups'!$A8&amp;'Intermediate Lookups'!J$1,$B$110, ""))</f>
        <v/>
      </c>
      <c r="K119" s="10" t="str">
        <f>IF($B$110="","",IF(VLOOKUP($B$110,Samples!$A$3:$D$100,2,FALSE)='Intermediate Lookups'!$A8&amp;'Intermediate Lookups'!K$1,$B$110, ""))</f>
        <v/>
      </c>
      <c r="L119" s="10" t="str">
        <f>IF($B$110="","",IF(VLOOKUP($B$110,Samples!$A$3:$D$100,2,FALSE)='Intermediate Lookups'!$A8&amp;'Intermediate Lookups'!L$1,$B$110, ""))</f>
        <v/>
      </c>
      <c r="M119" s="10" t="str">
        <f>IF($B$110="","",IF(VLOOKUP($B$110,Samples!$A$3:$D$100,2,FALSE)='Intermediate Lookups'!$A8&amp;'Intermediate Lookups'!M$1,$B$110, ""))</f>
        <v/>
      </c>
    </row>
    <row r="120" spans="1:14" x14ac:dyDescent="0.25">
      <c r="A120" t="str">
        <f>IF(B110="","","H")</f>
        <v>H</v>
      </c>
      <c r="B120" s="10" t="str">
        <f>IF($B$110="","",IF(VLOOKUP($B$110,Samples!$A$3:$D$100,2,FALSE)='Intermediate Lookups'!$A9&amp;'Intermediate Lookups'!B$1,$B$110, ""))</f>
        <v/>
      </c>
      <c r="C120" s="10" t="str">
        <f>IF($B$110="","",IF(VLOOKUP($B$110,Samples!$A$3:$D$100,2,FALSE)='Intermediate Lookups'!$A9&amp;'Intermediate Lookups'!C$1,$B$110, ""))</f>
        <v/>
      </c>
      <c r="D120" s="10" t="str">
        <f>IF($B$110="","",IF(VLOOKUP($B$110,Samples!$A$3:$D$100,2,FALSE)='Intermediate Lookups'!$A9&amp;'Intermediate Lookups'!D$1,$B$110, ""))</f>
        <v/>
      </c>
      <c r="E120" s="10" t="str">
        <f>IF($B$110="","",IF(VLOOKUP($B$110,Samples!$A$3:$D$100,2,FALSE)='Intermediate Lookups'!$A9&amp;'Intermediate Lookups'!E$1,$B$110, ""))</f>
        <v/>
      </c>
      <c r="F120" s="10" t="str">
        <f>IF($B$110="","",IF(VLOOKUP($B$110,Samples!$A$3:$D$100,2,FALSE)='Intermediate Lookups'!$A9&amp;'Intermediate Lookups'!F$1,$B$110, ""))</f>
        <v/>
      </c>
      <c r="G120" s="10" t="str">
        <f>IF($B$110="","",IF(VLOOKUP($B$110,Samples!$A$3:$D$100,2,FALSE)='Intermediate Lookups'!$A9&amp;'Intermediate Lookups'!G$1,$B$110, ""))</f>
        <v/>
      </c>
      <c r="H120" s="10" t="str">
        <f>IF($B$110="","",IF(VLOOKUP($B$110,Samples!$A$3:$D$100,2,FALSE)='Intermediate Lookups'!$A9&amp;'Intermediate Lookups'!H$1,$B$110, ""))</f>
        <v/>
      </c>
      <c r="I120" s="10" t="str">
        <f>IF($B$110="","",IF(VLOOKUP($B$110,Samples!$A$3:$D$100,2,FALSE)='Intermediate Lookups'!$A9&amp;'Intermediate Lookups'!I$1,$B$110, ""))</f>
        <v/>
      </c>
      <c r="J120" s="10" t="str">
        <f>IF($B$110="","",IF(VLOOKUP($B$110,Samples!$A$3:$D$100,2,FALSE)='Intermediate Lookups'!$A9&amp;'Intermediate Lookups'!J$1,$B$110, ""))</f>
        <v/>
      </c>
      <c r="K120" s="10" t="str">
        <f>IF($B$110="","",IF(VLOOKUP($B$110,Samples!$A$3:$D$100,2,FALSE)='Intermediate Lookups'!$A9&amp;'Intermediate Lookups'!K$1,$B$110, ""))</f>
        <v/>
      </c>
      <c r="L120" s="10" t="str">
        <f>IF($B$110="","",IF(VLOOKUP($B$110,Samples!$A$3:$D$100,2,FALSE)='Intermediate Lookups'!$A9&amp;'Intermediate Lookups'!L$1,$B$110, ""))</f>
        <v/>
      </c>
      <c r="M120" s="10" t="str">
        <f>IF($B$110="","",IF(VLOOKUP($B$110,Samples!$A$3:$D$100,2,FALSE)='Intermediate Lookups'!$A9&amp;'Intermediate Lookups'!M$1,$B$110, ""))</f>
        <v/>
      </c>
    </row>
    <row r="122" spans="1:14" x14ac:dyDescent="0.25">
      <c r="A122" t="str">
        <f>IF(B122="","","Pipetting step")</f>
        <v>Pipetting step</v>
      </c>
      <c r="B122" t="str">
        <f>IF(ISBLANK(Samples!A13),"",Samples!A13)</f>
        <v>but</v>
      </c>
      <c r="C122">
        <f>IF(B122="","",VLOOKUP(B122,Samples!$A$3:$D$100,4,FALSE))</f>
        <v>2.34</v>
      </c>
      <c r="D122">
        <f>IF(B122="","",8)</f>
        <v>8</v>
      </c>
      <c r="E122">
        <f>IF(B122="","",12)</f>
        <v>12</v>
      </c>
      <c r="F122" t="str">
        <f>IF(B122="","","Standard")</f>
        <v>Standard</v>
      </c>
      <c r="G122" t="str">
        <f>IF(B122="","","Color")</f>
        <v>Color</v>
      </c>
      <c r="I122">
        <f>IF(B122="","",6)</f>
        <v>6</v>
      </c>
      <c r="J122">
        <f>IF(B122="","",6)</f>
        <v>6</v>
      </c>
      <c r="K122" t="str">
        <f>IF(B122="","","Normal")</f>
        <v>Normal</v>
      </c>
      <c r="L122" t="str">
        <f>IF(B122="","","Single-channel")</f>
        <v>Single-channel</v>
      </c>
      <c r="M122" t="str">
        <f>IF(B122="","","No")</f>
        <v>No</v>
      </c>
      <c r="N122" t="str">
        <f>IF(B122="","","No")</f>
        <v>No</v>
      </c>
    </row>
    <row r="123" spans="1:14" x14ac:dyDescent="0.25">
      <c r="M123" t="str">
        <f>IF(B122="","","Per well")</f>
        <v>Per well</v>
      </c>
      <c r="N123" t="str">
        <f>IF(B122="","","On source")</f>
        <v>On source</v>
      </c>
    </row>
    <row r="124" spans="1:14" x14ac:dyDescent="0.25">
      <c r="B124">
        <f>IF(B122="","",1)</f>
        <v>1</v>
      </c>
      <c r="C124">
        <f>IF(B122="","",2)</f>
        <v>2</v>
      </c>
      <c r="D124">
        <f>IF(B122="","",3)</f>
        <v>3</v>
      </c>
      <c r="E124">
        <f>IF(B122="","",4)</f>
        <v>4</v>
      </c>
      <c r="F124">
        <f>IF(B122="","",5)</f>
        <v>5</v>
      </c>
      <c r="G124">
        <f>IF(B122="","",6)</f>
        <v>6</v>
      </c>
      <c r="H124">
        <f>IF(B122="","",7)</f>
        <v>7</v>
      </c>
      <c r="I124">
        <f>IF(B122="","",8)</f>
        <v>8</v>
      </c>
      <c r="J124">
        <f>IF(B122="","",9)</f>
        <v>9</v>
      </c>
      <c r="K124">
        <f>IF(B122="","",10)</f>
        <v>10</v>
      </c>
      <c r="L124">
        <f>IF(B122="","",11)</f>
        <v>11</v>
      </c>
      <c r="M124">
        <f>IF(B122="","",12)</f>
        <v>12</v>
      </c>
    </row>
    <row r="125" spans="1:14" x14ac:dyDescent="0.25">
      <c r="A125" t="str">
        <f>IF(B122="","","A")</f>
        <v>A</v>
      </c>
      <c r="B125" s="10" t="str">
        <f>IF($B$122="","",IF(VLOOKUP($B$122,Samples!$A$3:$D$100,2,FALSE)='Intermediate Lookups'!$A2&amp;'Intermediate Lookups'!B$1,$B$122, ""))</f>
        <v/>
      </c>
      <c r="C125" s="10" t="str">
        <f>IF($B$122="","",IF(VLOOKUP($B$122,Samples!$A$3:$D$100,2,FALSE)='Intermediate Lookups'!$A2&amp;'Intermediate Lookups'!C$1,$B$122, ""))</f>
        <v/>
      </c>
      <c r="D125" s="10" t="str">
        <f>IF($B$122="","",IF(VLOOKUP($B$122,Samples!$A$3:$D$100,2,FALSE)='Intermediate Lookups'!$A2&amp;'Intermediate Lookups'!D$1,$B$122, ""))</f>
        <v/>
      </c>
      <c r="E125" s="10" t="str">
        <f>IF($B$122="","",IF(VLOOKUP($B$122,Samples!$A$3:$D$100,2,FALSE)='Intermediate Lookups'!$A2&amp;'Intermediate Lookups'!E$1,$B$122, ""))</f>
        <v/>
      </c>
      <c r="F125" s="10" t="str">
        <f>IF($B$122="","",IF(VLOOKUP($B$122,Samples!$A$3:$D$100,2,FALSE)='Intermediate Lookups'!$A2&amp;'Intermediate Lookups'!F$1,$B$122, ""))</f>
        <v/>
      </c>
      <c r="G125" s="10" t="str">
        <f>IF($B$122="","",IF(VLOOKUP($B$122,Samples!$A$3:$D$100,2,FALSE)='Intermediate Lookups'!$A2&amp;'Intermediate Lookups'!G$1,$B$122, ""))</f>
        <v/>
      </c>
      <c r="H125" s="10" t="str">
        <f>IF($B$122="","",IF(VLOOKUP($B$122,Samples!$A$3:$D$100,2,FALSE)='Intermediate Lookups'!$A2&amp;'Intermediate Lookups'!H$1,$B$122, ""))</f>
        <v/>
      </c>
      <c r="I125" s="10" t="str">
        <f>IF($B$122="","",IF(VLOOKUP($B$122,Samples!$A$3:$D$100,2,FALSE)='Intermediate Lookups'!$A2&amp;'Intermediate Lookups'!I$1,$B$122, ""))</f>
        <v/>
      </c>
      <c r="J125" s="10" t="str">
        <f>IF($B$122="","",IF(VLOOKUP($B$122,Samples!$A$3:$D$100,2,FALSE)='Intermediate Lookups'!$A2&amp;'Intermediate Lookups'!J$1,$B$122, ""))</f>
        <v/>
      </c>
      <c r="K125" s="10" t="str">
        <f>IF($B$122="","",IF(VLOOKUP($B$122,Samples!$A$3:$D$100,2,FALSE)='Intermediate Lookups'!$A2&amp;'Intermediate Lookups'!K$1,$B$122, ""))</f>
        <v/>
      </c>
      <c r="L125" s="10" t="str">
        <f>IF($B$122="","",IF(VLOOKUP($B$122,Samples!$A$3:$D$100,2,FALSE)='Intermediate Lookups'!$A2&amp;'Intermediate Lookups'!L$1,$B$122, ""))</f>
        <v/>
      </c>
      <c r="M125" s="10" t="str">
        <f>IF($B$122="","",IF(VLOOKUP($B$122,Samples!$A$3:$D$100,2,FALSE)='Intermediate Lookups'!$A2&amp;'Intermediate Lookups'!M$1,$B$122, ""))</f>
        <v/>
      </c>
    </row>
    <row r="126" spans="1:14" x14ac:dyDescent="0.25">
      <c r="A126" t="str">
        <f>IF(B122="","","B")</f>
        <v>B</v>
      </c>
      <c r="B126" s="10" t="str">
        <f>IF($B$122="","",IF(VLOOKUP($B$122,Samples!$A$3:$D$100,2,FALSE)='Intermediate Lookups'!$A3&amp;'Intermediate Lookups'!B$1,$B$122, ""))</f>
        <v/>
      </c>
      <c r="C126" s="10" t="str">
        <f>IF($B$122="","",IF(VLOOKUP($B$122,Samples!$A$3:$D$100,2,FALSE)='Intermediate Lookups'!$A3&amp;'Intermediate Lookups'!C$1,$B$122, ""))</f>
        <v/>
      </c>
      <c r="D126" s="10" t="str">
        <f>IF($B$122="","",IF(VLOOKUP($B$122,Samples!$A$3:$D$100,2,FALSE)='Intermediate Lookups'!$A3&amp;'Intermediate Lookups'!D$1,$B$122, ""))</f>
        <v/>
      </c>
      <c r="E126" s="10" t="str">
        <f>IF($B$122="","",IF(VLOOKUP($B$122,Samples!$A$3:$D$100,2,FALSE)='Intermediate Lookups'!$A3&amp;'Intermediate Lookups'!E$1,$B$122, ""))</f>
        <v/>
      </c>
      <c r="F126" s="10" t="str">
        <f>IF($B$122="","",IF(VLOOKUP($B$122,Samples!$A$3:$D$100,2,FALSE)='Intermediate Lookups'!$A3&amp;'Intermediate Lookups'!F$1,$B$122, ""))</f>
        <v/>
      </c>
      <c r="G126" s="10" t="str">
        <f>IF($B$122="","",IF(VLOOKUP($B$122,Samples!$A$3:$D$100,2,FALSE)='Intermediate Lookups'!$A3&amp;'Intermediate Lookups'!G$1,$B$122, ""))</f>
        <v/>
      </c>
      <c r="H126" s="10" t="str">
        <f>IF($B$122="","",IF(VLOOKUP($B$122,Samples!$A$3:$D$100,2,FALSE)='Intermediate Lookups'!$A3&amp;'Intermediate Lookups'!H$1,$B$122, ""))</f>
        <v/>
      </c>
      <c r="I126" s="10" t="str">
        <f>IF($B$122="","",IF(VLOOKUP($B$122,Samples!$A$3:$D$100,2,FALSE)='Intermediate Lookups'!$A3&amp;'Intermediate Lookups'!I$1,$B$122, ""))</f>
        <v/>
      </c>
      <c r="J126" s="10" t="str">
        <f>IF($B$122="","",IF(VLOOKUP($B$122,Samples!$A$3:$D$100,2,FALSE)='Intermediate Lookups'!$A3&amp;'Intermediate Lookups'!J$1,$B$122, ""))</f>
        <v/>
      </c>
      <c r="K126" s="10" t="str">
        <f>IF($B$122="","",IF(VLOOKUP($B$122,Samples!$A$3:$D$100,2,FALSE)='Intermediate Lookups'!$A3&amp;'Intermediate Lookups'!K$1,$B$122, ""))</f>
        <v/>
      </c>
      <c r="L126" s="10" t="str">
        <f>IF($B$122="","",IF(VLOOKUP($B$122,Samples!$A$3:$D$100,2,FALSE)='Intermediate Lookups'!$A3&amp;'Intermediate Lookups'!L$1,$B$122, ""))</f>
        <v/>
      </c>
      <c r="M126" s="10" t="str">
        <f>IF($B$122="","",IF(VLOOKUP($B$122,Samples!$A$3:$D$100,2,FALSE)='Intermediate Lookups'!$A3&amp;'Intermediate Lookups'!M$1,$B$122, ""))</f>
        <v/>
      </c>
    </row>
    <row r="127" spans="1:14" x14ac:dyDescent="0.25">
      <c r="A127" t="str">
        <f>IF(B122="","","C")</f>
        <v>C</v>
      </c>
      <c r="B127" s="10" t="str">
        <f>IF($B$122="","",IF(VLOOKUP($B$122,Samples!$A$3:$D$100,2,FALSE)='Intermediate Lookups'!$A4&amp;'Intermediate Lookups'!B$1,$B$122, ""))</f>
        <v/>
      </c>
      <c r="C127" s="10" t="str">
        <f>IF($B$122="","",IF(VLOOKUP($B$122,Samples!$A$3:$D$100,2,FALSE)='Intermediate Lookups'!$A4&amp;'Intermediate Lookups'!C$1,$B$122, ""))</f>
        <v/>
      </c>
      <c r="D127" s="10" t="str">
        <f>IF($B$122="","",IF(VLOOKUP($B$122,Samples!$A$3:$D$100,2,FALSE)='Intermediate Lookups'!$A4&amp;'Intermediate Lookups'!D$1,$B$122, ""))</f>
        <v/>
      </c>
      <c r="E127" s="10" t="str">
        <f>IF($B$122="","",IF(VLOOKUP($B$122,Samples!$A$3:$D$100,2,FALSE)='Intermediate Lookups'!$A4&amp;'Intermediate Lookups'!E$1,$B$122, ""))</f>
        <v/>
      </c>
      <c r="F127" s="10" t="str">
        <f>IF($B$122="","",IF(VLOOKUP($B$122,Samples!$A$3:$D$100,2,FALSE)='Intermediate Lookups'!$A4&amp;'Intermediate Lookups'!F$1,$B$122, ""))</f>
        <v/>
      </c>
      <c r="G127" s="10" t="str">
        <f>IF($B$122="","",IF(VLOOKUP($B$122,Samples!$A$3:$D$100,2,FALSE)='Intermediate Lookups'!$A4&amp;'Intermediate Lookups'!G$1,$B$122, ""))</f>
        <v/>
      </c>
      <c r="H127" s="10" t="str">
        <f>IF($B$122="","",IF(VLOOKUP($B$122,Samples!$A$3:$D$100,2,FALSE)='Intermediate Lookups'!$A4&amp;'Intermediate Lookups'!H$1,$B$122, ""))</f>
        <v/>
      </c>
      <c r="I127" s="10" t="str">
        <f>IF($B$122="","",IF(VLOOKUP($B$122,Samples!$A$3:$D$100,2,FALSE)='Intermediate Lookups'!$A4&amp;'Intermediate Lookups'!I$1,$B$122, ""))</f>
        <v/>
      </c>
      <c r="J127" s="10" t="str">
        <f>IF($B$122="","",IF(VLOOKUP($B$122,Samples!$A$3:$D$100,2,FALSE)='Intermediate Lookups'!$A4&amp;'Intermediate Lookups'!J$1,$B$122, ""))</f>
        <v/>
      </c>
      <c r="K127" s="10" t="str">
        <f>IF($B$122="","",IF(VLOOKUP($B$122,Samples!$A$3:$D$100,2,FALSE)='Intermediate Lookups'!$A4&amp;'Intermediate Lookups'!K$1,$B$122, ""))</f>
        <v/>
      </c>
      <c r="L127" s="10" t="str">
        <f>IF($B$122="","",IF(VLOOKUP($B$122,Samples!$A$3:$D$100,2,FALSE)='Intermediate Lookups'!$A4&amp;'Intermediate Lookups'!L$1,$B$122, ""))</f>
        <v/>
      </c>
      <c r="M127" s="10" t="str">
        <f>IF($B$122="","",IF(VLOOKUP($B$122,Samples!$A$3:$D$100,2,FALSE)='Intermediate Lookups'!$A4&amp;'Intermediate Lookups'!M$1,$B$122, ""))</f>
        <v/>
      </c>
    </row>
    <row r="128" spans="1:14" x14ac:dyDescent="0.25">
      <c r="A128" t="str">
        <f>IF(B122="","","D")</f>
        <v>D</v>
      </c>
      <c r="B128" s="10" t="str">
        <f>IF($B$122="","",IF(VLOOKUP($B$122,Samples!$A$3:$D$100,2,FALSE)='Intermediate Lookups'!$A5&amp;'Intermediate Lookups'!B$1,$B$122, ""))</f>
        <v/>
      </c>
      <c r="C128" s="10" t="str">
        <f>IF($B$122="","",IF(VLOOKUP($B$122,Samples!$A$3:$D$100,2,FALSE)='Intermediate Lookups'!$A5&amp;'Intermediate Lookups'!C$1,$B$122, ""))</f>
        <v/>
      </c>
      <c r="D128" s="10" t="str">
        <f>IF($B$122="","",IF(VLOOKUP($B$122,Samples!$A$3:$D$100,2,FALSE)='Intermediate Lookups'!$A5&amp;'Intermediate Lookups'!D$1,$B$122, ""))</f>
        <v/>
      </c>
      <c r="E128" s="10" t="str">
        <f>IF($B$122="","",IF(VLOOKUP($B$122,Samples!$A$3:$D$100,2,FALSE)='Intermediate Lookups'!$A5&amp;'Intermediate Lookups'!E$1,$B$122, ""))</f>
        <v/>
      </c>
      <c r="F128" s="10" t="str">
        <f>IF($B$122="","",IF(VLOOKUP($B$122,Samples!$A$3:$D$100,2,FALSE)='Intermediate Lookups'!$A5&amp;'Intermediate Lookups'!F$1,$B$122, ""))</f>
        <v/>
      </c>
      <c r="G128" s="10" t="str">
        <f>IF($B$122="","",IF(VLOOKUP($B$122,Samples!$A$3:$D$100,2,FALSE)='Intermediate Lookups'!$A5&amp;'Intermediate Lookups'!G$1,$B$122, ""))</f>
        <v/>
      </c>
      <c r="H128" s="10" t="str">
        <f>IF($B$122="","",IF(VLOOKUP($B$122,Samples!$A$3:$D$100,2,FALSE)='Intermediate Lookups'!$A5&amp;'Intermediate Lookups'!H$1,$B$122, ""))</f>
        <v/>
      </c>
      <c r="I128" s="10" t="str">
        <f>IF($B$122="","",IF(VLOOKUP($B$122,Samples!$A$3:$D$100,2,FALSE)='Intermediate Lookups'!$A5&amp;'Intermediate Lookups'!I$1,$B$122, ""))</f>
        <v/>
      </c>
      <c r="J128" s="10" t="str">
        <f>IF($B$122="","",IF(VLOOKUP($B$122,Samples!$A$3:$D$100,2,FALSE)='Intermediate Lookups'!$A5&amp;'Intermediate Lookups'!J$1,$B$122, ""))</f>
        <v/>
      </c>
      <c r="K128" s="10" t="str">
        <f>IF($B$122="","",IF(VLOOKUP($B$122,Samples!$A$3:$D$100,2,FALSE)='Intermediate Lookups'!$A5&amp;'Intermediate Lookups'!K$1,$B$122, ""))</f>
        <v/>
      </c>
      <c r="L128" s="10" t="str">
        <f>IF($B$122="","",IF(VLOOKUP($B$122,Samples!$A$3:$D$100,2,FALSE)='Intermediate Lookups'!$A5&amp;'Intermediate Lookups'!L$1,$B$122, ""))</f>
        <v/>
      </c>
      <c r="M128" s="10" t="str">
        <f>IF($B$122="","",IF(VLOOKUP($B$122,Samples!$A$3:$D$100,2,FALSE)='Intermediate Lookups'!$A5&amp;'Intermediate Lookups'!M$1,$B$122, ""))</f>
        <v/>
      </c>
    </row>
    <row r="129" spans="1:14" x14ac:dyDescent="0.25">
      <c r="A129" t="str">
        <f>IF(B122="","","E")</f>
        <v>E</v>
      </c>
      <c r="B129" s="10" t="str">
        <f>IF($B$122="","",IF(VLOOKUP($B$122,Samples!$A$3:$D$100,2,FALSE)='Intermediate Lookups'!$A6&amp;'Intermediate Lookups'!B$1,$B$122, ""))</f>
        <v/>
      </c>
      <c r="C129" s="10" t="str">
        <f>IF($B$122="","",IF(VLOOKUP($B$122,Samples!$A$3:$D$100,2,FALSE)='Intermediate Lookups'!$A6&amp;'Intermediate Lookups'!C$1,$B$122, ""))</f>
        <v/>
      </c>
      <c r="D129" s="10" t="str">
        <f>IF($B$122="","",IF(VLOOKUP($B$122,Samples!$A$3:$D$100,2,FALSE)='Intermediate Lookups'!$A6&amp;'Intermediate Lookups'!D$1,$B$122, ""))</f>
        <v/>
      </c>
      <c r="E129" s="10" t="str">
        <f>IF($B$122="","",IF(VLOOKUP($B$122,Samples!$A$3:$D$100,2,FALSE)='Intermediate Lookups'!$A6&amp;'Intermediate Lookups'!E$1,$B$122, ""))</f>
        <v/>
      </c>
      <c r="F129" s="10" t="str">
        <f>IF($B$122="","",IF(VLOOKUP($B$122,Samples!$A$3:$D$100,2,FALSE)='Intermediate Lookups'!$A6&amp;'Intermediate Lookups'!F$1,$B$122, ""))</f>
        <v/>
      </c>
      <c r="G129" s="10" t="str">
        <f>IF($B$122="","",IF(VLOOKUP($B$122,Samples!$A$3:$D$100,2,FALSE)='Intermediate Lookups'!$A6&amp;'Intermediate Lookups'!G$1,$B$122, ""))</f>
        <v/>
      </c>
      <c r="H129" s="10" t="str">
        <f>IF($B$122="","",IF(VLOOKUP($B$122,Samples!$A$3:$D$100,2,FALSE)='Intermediate Lookups'!$A6&amp;'Intermediate Lookups'!H$1,$B$122, ""))</f>
        <v/>
      </c>
      <c r="I129" s="10" t="str">
        <f>IF($B$122="","",IF(VLOOKUP($B$122,Samples!$A$3:$D$100,2,FALSE)='Intermediate Lookups'!$A6&amp;'Intermediate Lookups'!I$1,$B$122, ""))</f>
        <v/>
      </c>
      <c r="J129" s="10" t="str">
        <f>IF($B$122="","",IF(VLOOKUP($B$122,Samples!$A$3:$D$100,2,FALSE)='Intermediate Lookups'!$A6&amp;'Intermediate Lookups'!J$1,$B$122, ""))</f>
        <v/>
      </c>
      <c r="K129" s="10" t="str">
        <f>IF($B$122="","",IF(VLOOKUP($B$122,Samples!$A$3:$D$100,2,FALSE)='Intermediate Lookups'!$A6&amp;'Intermediate Lookups'!K$1,$B$122, ""))</f>
        <v>but</v>
      </c>
      <c r="L129" s="10" t="str">
        <f>IF($B$122="","",IF(VLOOKUP($B$122,Samples!$A$3:$D$100,2,FALSE)='Intermediate Lookups'!$A6&amp;'Intermediate Lookups'!L$1,$B$122, ""))</f>
        <v/>
      </c>
      <c r="M129" s="10" t="str">
        <f>IF($B$122="","",IF(VLOOKUP($B$122,Samples!$A$3:$D$100,2,FALSE)='Intermediate Lookups'!$A6&amp;'Intermediate Lookups'!M$1,$B$122, ""))</f>
        <v/>
      </c>
    </row>
    <row r="130" spans="1:14" x14ac:dyDescent="0.25">
      <c r="A130" t="str">
        <f>IF(B122="","","F")</f>
        <v>F</v>
      </c>
      <c r="B130" s="10" t="str">
        <f>IF($B$122="","",IF(VLOOKUP($B$122,Samples!$A$3:$D$100,2,FALSE)='Intermediate Lookups'!$A7&amp;'Intermediate Lookups'!B$1,$B$122, ""))</f>
        <v/>
      </c>
      <c r="C130" s="10" t="str">
        <f>IF($B$122="","",IF(VLOOKUP($B$122,Samples!$A$3:$D$100,2,FALSE)='Intermediate Lookups'!$A7&amp;'Intermediate Lookups'!C$1,$B$122, ""))</f>
        <v/>
      </c>
      <c r="D130" s="10" t="str">
        <f>IF($B$122="","",IF(VLOOKUP($B$122,Samples!$A$3:$D$100,2,FALSE)='Intermediate Lookups'!$A7&amp;'Intermediate Lookups'!D$1,$B$122, ""))</f>
        <v/>
      </c>
      <c r="E130" s="10" t="str">
        <f>IF($B$122="","",IF(VLOOKUP($B$122,Samples!$A$3:$D$100,2,FALSE)='Intermediate Lookups'!$A7&amp;'Intermediate Lookups'!E$1,$B$122, ""))</f>
        <v/>
      </c>
      <c r="F130" s="10" t="str">
        <f>IF($B$122="","",IF(VLOOKUP($B$122,Samples!$A$3:$D$100,2,FALSE)='Intermediate Lookups'!$A7&amp;'Intermediate Lookups'!F$1,$B$122, ""))</f>
        <v/>
      </c>
      <c r="G130" s="10" t="str">
        <f>IF($B$122="","",IF(VLOOKUP($B$122,Samples!$A$3:$D$100,2,FALSE)='Intermediate Lookups'!$A7&amp;'Intermediate Lookups'!G$1,$B$122, ""))</f>
        <v/>
      </c>
      <c r="H130" s="10" t="str">
        <f>IF($B$122="","",IF(VLOOKUP($B$122,Samples!$A$3:$D$100,2,FALSE)='Intermediate Lookups'!$A7&amp;'Intermediate Lookups'!H$1,$B$122, ""))</f>
        <v/>
      </c>
      <c r="I130" s="10" t="str">
        <f>IF($B$122="","",IF(VLOOKUP($B$122,Samples!$A$3:$D$100,2,FALSE)='Intermediate Lookups'!$A7&amp;'Intermediate Lookups'!I$1,$B$122, ""))</f>
        <v/>
      </c>
      <c r="J130" s="10" t="str">
        <f>IF($B$122="","",IF(VLOOKUP($B$122,Samples!$A$3:$D$100,2,FALSE)='Intermediate Lookups'!$A7&amp;'Intermediate Lookups'!J$1,$B$122, ""))</f>
        <v/>
      </c>
      <c r="K130" s="10" t="str">
        <f>IF($B$122="","",IF(VLOOKUP($B$122,Samples!$A$3:$D$100,2,FALSE)='Intermediate Lookups'!$A7&amp;'Intermediate Lookups'!K$1,$B$122, ""))</f>
        <v/>
      </c>
      <c r="L130" s="10" t="str">
        <f>IF($B$122="","",IF(VLOOKUP($B$122,Samples!$A$3:$D$100,2,FALSE)='Intermediate Lookups'!$A7&amp;'Intermediate Lookups'!L$1,$B$122, ""))</f>
        <v/>
      </c>
      <c r="M130" s="10" t="str">
        <f>IF($B$122="","",IF(VLOOKUP($B$122,Samples!$A$3:$D$100,2,FALSE)='Intermediate Lookups'!$A7&amp;'Intermediate Lookups'!M$1,$B$122, ""))</f>
        <v/>
      </c>
    </row>
    <row r="131" spans="1:14" x14ac:dyDescent="0.25">
      <c r="A131" t="str">
        <f>IF(B122="","","G")</f>
        <v>G</v>
      </c>
      <c r="B131" s="10" t="str">
        <f>IF($B$122="","",IF(VLOOKUP($B$122,Samples!$A$3:$D$100,2,FALSE)='Intermediate Lookups'!$A8&amp;'Intermediate Lookups'!B$1,$B$122, ""))</f>
        <v/>
      </c>
      <c r="C131" s="10" t="str">
        <f>IF($B$122="","",IF(VLOOKUP($B$122,Samples!$A$3:$D$100,2,FALSE)='Intermediate Lookups'!$A8&amp;'Intermediate Lookups'!C$1,$B$122, ""))</f>
        <v/>
      </c>
      <c r="D131" s="10" t="str">
        <f>IF($B$122="","",IF(VLOOKUP($B$122,Samples!$A$3:$D$100,2,FALSE)='Intermediate Lookups'!$A8&amp;'Intermediate Lookups'!D$1,$B$122, ""))</f>
        <v/>
      </c>
      <c r="E131" s="10" t="str">
        <f>IF($B$122="","",IF(VLOOKUP($B$122,Samples!$A$3:$D$100,2,FALSE)='Intermediate Lookups'!$A8&amp;'Intermediate Lookups'!E$1,$B$122, ""))</f>
        <v/>
      </c>
      <c r="F131" s="10" t="str">
        <f>IF($B$122="","",IF(VLOOKUP($B$122,Samples!$A$3:$D$100,2,FALSE)='Intermediate Lookups'!$A8&amp;'Intermediate Lookups'!F$1,$B$122, ""))</f>
        <v/>
      </c>
      <c r="G131" s="10" t="str">
        <f>IF($B$122="","",IF(VLOOKUP($B$122,Samples!$A$3:$D$100,2,FALSE)='Intermediate Lookups'!$A8&amp;'Intermediate Lookups'!G$1,$B$122, ""))</f>
        <v/>
      </c>
      <c r="H131" s="10" t="str">
        <f>IF($B$122="","",IF(VLOOKUP($B$122,Samples!$A$3:$D$100,2,FALSE)='Intermediate Lookups'!$A8&amp;'Intermediate Lookups'!H$1,$B$122, ""))</f>
        <v/>
      </c>
      <c r="I131" s="10" t="str">
        <f>IF($B$122="","",IF(VLOOKUP($B$122,Samples!$A$3:$D$100,2,FALSE)='Intermediate Lookups'!$A8&amp;'Intermediate Lookups'!I$1,$B$122, ""))</f>
        <v/>
      </c>
      <c r="J131" s="10" t="str">
        <f>IF($B$122="","",IF(VLOOKUP($B$122,Samples!$A$3:$D$100,2,FALSE)='Intermediate Lookups'!$A8&amp;'Intermediate Lookups'!J$1,$B$122, ""))</f>
        <v/>
      </c>
      <c r="K131" s="10" t="str">
        <f>IF($B$122="","",IF(VLOOKUP($B$122,Samples!$A$3:$D$100,2,FALSE)='Intermediate Lookups'!$A8&amp;'Intermediate Lookups'!K$1,$B$122, ""))</f>
        <v/>
      </c>
      <c r="L131" s="10" t="str">
        <f>IF($B$122="","",IF(VLOOKUP($B$122,Samples!$A$3:$D$100,2,FALSE)='Intermediate Lookups'!$A8&amp;'Intermediate Lookups'!L$1,$B$122, ""))</f>
        <v/>
      </c>
      <c r="M131" s="10" t="str">
        <f>IF($B$122="","",IF(VLOOKUP($B$122,Samples!$A$3:$D$100,2,FALSE)='Intermediate Lookups'!$A8&amp;'Intermediate Lookups'!M$1,$B$122, ""))</f>
        <v/>
      </c>
    </row>
    <row r="132" spans="1:14" x14ac:dyDescent="0.25">
      <c r="A132" t="str">
        <f>IF(B122="","","H")</f>
        <v>H</v>
      </c>
      <c r="B132" s="10" t="str">
        <f>IF($B$122="","",IF(VLOOKUP($B$122,Samples!$A$3:$D$100,2,FALSE)='Intermediate Lookups'!$A9&amp;'Intermediate Lookups'!B$1,$B$122, ""))</f>
        <v/>
      </c>
      <c r="C132" s="10" t="str">
        <f>IF($B$122="","",IF(VLOOKUP($B$122,Samples!$A$3:$D$100,2,FALSE)='Intermediate Lookups'!$A9&amp;'Intermediate Lookups'!C$1,$B$122, ""))</f>
        <v/>
      </c>
      <c r="D132" s="10" t="str">
        <f>IF($B$122="","",IF(VLOOKUP($B$122,Samples!$A$3:$D$100,2,FALSE)='Intermediate Lookups'!$A9&amp;'Intermediate Lookups'!D$1,$B$122, ""))</f>
        <v/>
      </c>
      <c r="E132" s="10" t="str">
        <f>IF($B$122="","",IF(VLOOKUP($B$122,Samples!$A$3:$D$100,2,FALSE)='Intermediate Lookups'!$A9&amp;'Intermediate Lookups'!E$1,$B$122, ""))</f>
        <v/>
      </c>
      <c r="F132" s="10" t="str">
        <f>IF($B$122="","",IF(VLOOKUP($B$122,Samples!$A$3:$D$100,2,FALSE)='Intermediate Lookups'!$A9&amp;'Intermediate Lookups'!F$1,$B$122, ""))</f>
        <v/>
      </c>
      <c r="G132" s="10" t="str">
        <f>IF($B$122="","",IF(VLOOKUP($B$122,Samples!$A$3:$D$100,2,FALSE)='Intermediate Lookups'!$A9&amp;'Intermediate Lookups'!G$1,$B$122, ""))</f>
        <v/>
      </c>
      <c r="H132" s="10" t="str">
        <f>IF($B$122="","",IF(VLOOKUP($B$122,Samples!$A$3:$D$100,2,FALSE)='Intermediate Lookups'!$A9&amp;'Intermediate Lookups'!H$1,$B$122, ""))</f>
        <v/>
      </c>
      <c r="I132" s="10" t="str">
        <f>IF($B$122="","",IF(VLOOKUP($B$122,Samples!$A$3:$D$100,2,FALSE)='Intermediate Lookups'!$A9&amp;'Intermediate Lookups'!I$1,$B$122, ""))</f>
        <v/>
      </c>
      <c r="J132" s="10" t="str">
        <f>IF($B$122="","",IF(VLOOKUP($B$122,Samples!$A$3:$D$100,2,FALSE)='Intermediate Lookups'!$A9&amp;'Intermediate Lookups'!J$1,$B$122, ""))</f>
        <v/>
      </c>
      <c r="K132" s="10" t="str">
        <f>IF($B$122="","",IF(VLOOKUP($B$122,Samples!$A$3:$D$100,2,FALSE)='Intermediate Lookups'!$A9&amp;'Intermediate Lookups'!K$1,$B$122, ""))</f>
        <v/>
      </c>
      <c r="L132" s="10" t="str">
        <f>IF($B$122="","",IF(VLOOKUP($B$122,Samples!$A$3:$D$100,2,FALSE)='Intermediate Lookups'!$A9&amp;'Intermediate Lookups'!L$1,$B$122, ""))</f>
        <v/>
      </c>
      <c r="M132" s="10" t="str">
        <f>IF($B$122="","",IF(VLOOKUP($B$122,Samples!$A$3:$D$100,2,FALSE)='Intermediate Lookups'!$A9&amp;'Intermediate Lookups'!M$1,$B$122, ""))</f>
        <v/>
      </c>
    </row>
    <row r="134" spans="1:14" x14ac:dyDescent="0.25">
      <c r="A134" t="str">
        <f>IF(B134="","","Pipetting step")</f>
        <v>Pipetting step</v>
      </c>
      <c r="B134" t="str">
        <f>IF(ISBLANK(Samples!A14),"",Samples!A14)</f>
        <v>cut</v>
      </c>
      <c r="C134">
        <f>IF(B134="","",VLOOKUP(B134,Samples!$A$3:$D$100,4,FALSE))</f>
        <v>3.17</v>
      </c>
      <c r="D134">
        <f>IF(B134="","",8)</f>
        <v>8</v>
      </c>
      <c r="E134">
        <f>IF(B134="","",12)</f>
        <v>12</v>
      </c>
      <c r="F134" t="str">
        <f>IF(B134="","","Standard")</f>
        <v>Standard</v>
      </c>
      <c r="G134" t="str">
        <f>IF(B134="","","Color")</f>
        <v>Color</v>
      </c>
      <c r="I134">
        <f>IF(B134="","",6)</f>
        <v>6</v>
      </c>
      <c r="J134">
        <f>IF(B134="","",6)</f>
        <v>6</v>
      </c>
      <c r="K134" t="str">
        <f>IF(B134="","","Normal")</f>
        <v>Normal</v>
      </c>
      <c r="L134" t="str">
        <f>IF(B134="","","Single-channel")</f>
        <v>Single-channel</v>
      </c>
      <c r="M134" t="str">
        <f>IF(B134="","","No")</f>
        <v>No</v>
      </c>
      <c r="N134" t="str">
        <f>IF(B134="","","No")</f>
        <v>No</v>
      </c>
    </row>
    <row r="135" spans="1:14" x14ac:dyDescent="0.25">
      <c r="M135" t="str">
        <f>IF(B134="","","Per well")</f>
        <v>Per well</v>
      </c>
      <c r="N135" t="str">
        <f>IF(B134="","","On source")</f>
        <v>On source</v>
      </c>
    </row>
    <row r="136" spans="1:14" x14ac:dyDescent="0.25">
      <c r="B136">
        <f>IF(B134="","",1)</f>
        <v>1</v>
      </c>
      <c r="C136">
        <f>IF(B134="","",2)</f>
        <v>2</v>
      </c>
      <c r="D136">
        <f>IF(B134="","",3)</f>
        <v>3</v>
      </c>
      <c r="E136">
        <f>IF(B134="","",4)</f>
        <v>4</v>
      </c>
      <c r="F136">
        <f>IF(B134="","",5)</f>
        <v>5</v>
      </c>
      <c r="G136">
        <f>IF(B134="","",6)</f>
        <v>6</v>
      </c>
      <c r="H136">
        <f>IF(B134="","",7)</f>
        <v>7</v>
      </c>
      <c r="I136">
        <f>IF(B134="","",8)</f>
        <v>8</v>
      </c>
      <c r="J136">
        <f>IF(B134="","",9)</f>
        <v>9</v>
      </c>
      <c r="K136">
        <f>IF(B134="","",10)</f>
        <v>10</v>
      </c>
      <c r="L136">
        <f>IF(B134="","",11)</f>
        <v>11</v>
      </c>
      <c r="M136">
        <f>IF(B134="","",12)</f>
        <v>12</v>
      </c>
    </row>
    <row r="137" spans="1:14" x14ac:dyDescent="0.25">
      <c r="A137" t="str">
        <f>IF(B134="","","A")</f>
        <v>A</v>
      </c>
      <c r="B137" s="10" t="str">
        <f>IF($B$134="","",IF(VLOOKUP($B$134,Samples!$A$3:$D$100,2,FALSE)='Intermediate Lookups'!$A2&amp;'Intermediate Lookups'!B$1,$B$134, ""))</f>
        <v/>
      </c>
      <c r="C137" s="10" t="str">
        <f>IF($B$134="","",IF(VLOOKUP($B$134,Samples!$A$3:$D$100,2,FALSE)='Intermediate Lookups'!$A2&amp;'Intermediate Lookups'!C$1,$B$134, ""))</f>
        <v/>
      </c>
      <c r="D137" s="10" t="str">
        <f>IF($B$134="","",IF(VLOOKUP($B$134,Samples!$A$3:$D$100,2,FALSE)='Intermediate Lookups'!$A2&amp;'Intermediate Lookups'!D$1,$B$134, ""))</f>
        <v/>
      </c>
      <c r="E137" s="10" t="str">
        <f>IF($B$134="","",IF(VLOOKUP($B$134,Samples!$A$3:$D$100,2,FALSE)='Intermediate Lookups'!$A2&amp;'Intermediate Lookups'!E$1,$B$134, ""))</f>
        <v/>
      </c>
      <c r="F137" s="10" t="str">
        <f>IF($B$134="","",IF(VLOOKUP($B$134,Samples!$A$3:$D$100,2,FALSE)='Intermediate Lookups'!$A2&amp;'Intermediate Lookups'!F$1,$B$134, ""))</f>
        <v/>
      </c>
      <c r="G137" s="10" t="str">
        <f>IF($B$134="","",IF(VLOOKUP($B$134,Samples!$A$3:$D$100,2,FALSE)='Intermediate Lookups'!$A2&amp;'Intermediate Lookups'!G$1,$B$134, ""))</f>
        <v/>
      </c>
      <c r="H137" s="10" t="str">
        <f>IF($B$134="","",IF(VLOOKUP($B$134,Samples!$A$3:$D$100,2,FALSE)='Intermediate Lookups'!$A2&amp;'Intermediate Lookups'!H$1,$B$134, ""))</f>
        <v/>
      </c>
      <c r="I137" s="10" t="str">
        <f>IF($B$134="","",IF(VLOOKUP($B$134,Samples!$A$3:$D$100,2,FALSE)='Intermediate Lookups'!$A2&amp;'Intermediate Lookups'!I$1,$B$134, ""))</f>
        <v/>
      </c>
      <c r="J137" s="10" t="str">
        <f>IF($B$134="","",IF(VLOOKUP($B$134,Samples!$A$3:$D$100,2,FALSE)='Intermediate Lookups'!$A2&amp;'Intermediate Lookups'!J$1,$B$134, ""))</f>
        <v/>
      </c>
      <c r="K137" s="10" t="str">
        <f>IF($B$134="","",IF(VLOOKUP($B$134,Samples!$A$3:$D$100,2,FALSE)='Intermediate Lookups'!$A2&amp;'Intermediate Lookups'!K$1,$B$134, ""))</f>
        <v/>
      </c>
      <c r="L137" s="10" t="str">
        <f>IF($B$134="","",IF(VLOOKUP($B$134,Samples!$A$3:$D$100,2,FALSE)='Intermediate Lookups'!$A2&amp;'Intermediate Lookups'!L$1,$B$134, ""))</f>
        <v/>
      </c>
      <c r="M137" s="10" t="str">
        <f>IF($B$134="","",IF(VLOOKUP($B$134,Samples!$A$3:$D$100,2,FALSE)='Intermediate Lookups'!$A2&amp;'Intermediate Lookups'!M$1,$B$134, ""))</f>
        <v/>
      </c>
    </row>
    <row r="138" spans="1:14" x14ac:dyDescent="0.25">
      <c r="A138" t="str">
        <f>IF(B134="","","B")</f>
        <v>B</v>
      </c>
      <c r="B138" s="10" t="str">
        <f>IF($B$134="","",IF(VLOOKUP($B$134,Samples!$A$3:$D$100,2,FALSE)='Intermediate Lookups'!$A3&amp;'Intermediate Lookups'!B$1,$B$134, ""))</f>
        <v/>
      </c>
      <c r="C138" s="10" t="str">
        <f>IF($B$134="","",IF(VLOOKUP($B$134,Samples!$A$3:$D$100,2,FALSE)='Intermediate Lookups'!$A3&amp;'Intermediate Lookups'!C$1,$B$134, ""))</f>
        <v/>
      </c>
      <c r="D138" s="10" t="str">
        <f>IF($B$134="","",IF(VLOOKUP($B$134,Samples!$A$3:$D$100,2,FALSE)='Intermediate Lookups'!$A3&amp;'Intermediate Lookups'!D$1,$B$134, ""))</f>
        <v/>
      </c>
      <c r="E138" s="10" t="str">
        <f>IF($B$134="","",IF(VLOOKUP($B$134,Samples!$A$3:$D$100,2,FALSE)='Intermediate Lookups'!$A3&amp;'Intermediate Lookups'!E$1,$B$134, ""))</f>
        <v/>
      </c>
      <c r="F138" s="10" t="str">
        <f>IF($B$134="","",IF(VLOOKUP($B$134,Samples!$A$3:$D$100,2,FALSE)='Intermediate Lookups'!$A3&amp;'Intermediate Lookups'!F$1,$B$134, ""))</f>
        <v/>
      </c>
      <c r="G138" s="10" t="str">
        <f>IF($B$134="","",IF(VLOOKUP($B$134,Samples!$A$3:$D$100,2,FALSE)='Intermediate Lookups'!$A3&amp;'Intermediate Lookups'!G$1,$B$134, ""))</f>
        <v/>
      </c>
      <c r="H138" s="10" t="str">
        <f>IF($B$134="","",IF(VLOOKUP($B$134,Samples!$A$3:$D$100,2,FALSE)='Intermediate Lookups'!$A3&amp;'Intermediate Lookups'!H$1,$B$134, ""))</f>
        <v/>
      </c>
      <c r="I138" s="10" t="str">
        <f>IF($B$134="","",IF(VLOOKUP($B$134,Samples!$A$3:$D$100,2,FALSE)='Intermediate Lookups'!$A3&amp;'Intermediate Lookups'!I$1,$B$134, ""))</f>
        <v/>
      </c>
      <c r="J138" s="10" t="str">
        <f>IF($B$134="","",IF(VLOOKUP($B$134,Samples!$A$3:$D$100,2,FALSE)='Intermediate Lookups'!$A3&amp;'Intermediate Lookups'!J$1,$B$134, ""))</f>
        <v/>
      </c>
      <c r="K138" s="10" t="str">
        <f>IF($B$134="","",IF(VLOOKUP($B$134,Samples!$A$3:$D$100,2,FALSE)='Intermediate Lookups'!$A3&amp;'Intermediate Lookups'!K$1,$B$134, ""))</f>
        <v/>
      </c>
      <c r="L138" s="10" t="str">
        <f>IF($B$134="","",IF(VLOOKUP($B$134,Samples!$A$3:$D$100,2,FALSE)='Intermediate Lookups'!$A3&amp;'Intermediate Lookups'!L$1,$B$134, ""))</f>
        <v/>
      </c>
      <c r="M138" s="10" t="str">
        <f>IF($B$134="","",IF(VLOOKUP($B$134,Samples!$A$3:$D$100,2,FALSE)='Intermediate Lookups'!$A3&amp;'Intermediate Lookups'!M$1,$B$134, ""))</f>
        <v/>
      </c>
    </row>
    <row r="139" spans="1:14" x14ac:dyDescent="0.25">
      <c r="A139" t="str">
        <f>IF(B134="","","C")</f>
        <v>C</v>
      </c>
      <c r="B139" s="10" t="str">
        <f>IF($B$134="","",IF(VLOOKUP($B$134,Samples!$A$3:$D$100,2,FALSE)='Intermediate Lookups'!$A4&amp;'Intermediate Lookups'!B$1,$B$134, ""))</f>
        <v/>
      </c>
      <c r="C139" s="10" t="str">
        <f>IF($B$134="","",IF(VLOOKUP($B$134,Samples!$A$3:$D$100,2,FALSE)='Intermediate Lookups'!$A4&amp;'Intermediate Lookups'!C$1,$B$134, ""))</f>
        <v/>
      </c>
      <c r="D139" s="10" t="str">
        <f>IF($B$134="","",IF(VLOOKUP($B$134,Samples!$A$3:$D$100,2,FALSE)='Intermediate Lookups'!$A4&amp;'Intermediate Lookups'!D$1,$B$134, ""))</f>
        <v/>
      </c>
      <c r="E139" s="10" t="str">
        <f>IF($B$134="","",IF(VLOOKUP($B$134,Samples!$A$3:$D$100,2,FALSE)='Intermediate Lookups'!$A4&amp;'Intermediate Lookups'!E$1,$B$134, ""))</f>
        <v/>
      </c>
      <c r="F139" s="10" t="str">
        <f>IF($B$134="","",IF(VLOOKUP($B$134,Samples!$A$3:$D$100,2,FALSE)='Intermediate Lookups'!$A4&amp;'Intermediate Lookups'!F$1,$B$134, ""))</f>
        <v/>
      </c>
      <c r="G139" s="10" t="str">
        <f>IF($B$134="","",IF(VLOOKUP($B$134,Samples!$A$3:$D$100,2,FALSE)='Intermediate Lookups'!$A4&amp;'Intermediate Lookups'!G$1,$B$134, ""))</f>
        <v/>
      </c>
      <c r="H139" s="10" t="str">
        <f>IF($B$134="","",IF(VLOOKUP($B$134,Samples!$A$3:$D$100,2,FALSE)='Intermediate Lookups'!$A4&amp;'Intermediate Lookups'!H$1,$B$134, ""))</f>
        <v/>
      </c>
      <c r="I139" s="10" t="str">
        <f>IF($B$134="","",IF(VLOOKUP($B$134,Samples!$A$3:$D$100,2,FALSE)='Intermediate Lookups'!$A4&amp;'Intermediate Lookups'!I$1,$B$134, ""))</f>
        <v/>
      </c>
      <c r="J139" s="10" t="str">
        <f>IF($B$134="","",IF(VLOOKUP($B$134,Samples!$A$3:$D$100,2,FALSE)='Intermediate Lookups'!$A4&amp;'Intermediate Lookups'!J$1,$B$134, ""))</f>
        <v/>
      </c>
      <c r="K139" s="10" t="str">
        <f>IF($B$134="","",IF(VLOOKUP($B$134,Samples!$A$3:$D$100,2,FALSE)='Intermediate Lookups'!$A4&amp;'Intermediate Lookups'!K$1,$B$134, ""))</f>
        <v/>
      </c>
      <c r="L139" s="10" t="str">
        <f>IF($B$134="","",IF(VLOOKUP($B$134,Samples!$A$3:$D$100,2,FALSE)='Intermediate Lookups'!$A4&amp;'Intermediate Lookups'!L$1,$B$134, ""))</f>
        <v/>
      </c>
      <c r="M139" s="10" t="str">
        <f>IF($B$134="","",IF(VLOOKUP($B$134,Samples!$A$3:$D$100,2,FALSE)='Intermediate Lookups'!$A4&amp;'Intermediate Lookups'!M$1,$B$134, ""))</f>
        <v/>
      </c>
    </row>
    <row r="140" spans="1:14" x14ac:dyDescent="0.25">
      <c r="A140" t="str">
        <f>IF(B134="","","D")</f>
        <v>D</v>
      </c>
      <c r="B140" s="10" t="str">
        <f>IF($B$134="","",IF(VLOOKUP($B$134,Samples!$A$3:$D$100,2,FALSE)='Intermediate Lookups'!$A5&amp;'Intermediate Lookups'!B$1,$B$134, ""))</f>
        <v/>
      </c>
      <c r="C140" s="10" t="str">
        <f>IF($B$134="","",IF(VLOOKUP($B$134,Samples!$A$3:$D$100,2,FALSE)='Intermediate Lookups'!$A5&amp;'Intermediate Lookups'!C$1,$B$134, ""))</f>
        <v/>
      </c>
      <c r="D140" s="10" t="str">
        <f>IF($B$134="","",IF(VLOOKUP($B$134,Samples!$A$3:$D$100,2,FALSE)='Intermediate Lookups'!$A5&amp;'Intermediate Lookups'!D$1,$B$134, ""))</f>
        <v/>
      </c>
      <c r="E140" s="10" t="str">
        <f>IF($B$134="","",IF(VLOOKUP($B$134,Samples!$A$3:$D$100,2,FALSE)='Intermediate Lookups'!$A5&amp;'Intermediate Lookups'!E$1,$B$134, ""))</f>
        <v/>
      </c>
      <c r="F140" s="10" t="str">
        <f>IF($B$134="","",IF(VLOOKUP($B$134,Samples!$A$3:$D$100,2,FALSE)='Intermediate Lookups'!$A5&amp;'Intermediate Lookups'!F$1,$B$134, ""))</f>
        <v/>
      </c>
      <c r="G140" s="10" t="str">
        <f>IF($B$134="","",IF(VLOOKUP($B$134,Samples!$A$3:$D$100,2,FALSE)='Intermediate Lookups'!$A5&amp;'Intermediate Lookups'!G$1,$B$134, ""))</f>
        <v/>
      </c>
      <c r="H140" s="10" t="str">
        <f>IF($B$134="","",IF(VLOOKUP($B$134,Samples!$A$3:$D$100,2,FALSE)='Intermediate Lookups'!$A5&amp;'Intermediate Lookups'!H$1,$B$134, ""))</f>
        <v/>
      </c>
      <c r="I140" s="10" t="str">
        <f>IF($B$134="","",IF(VLOOKUP($B$134,Samples!$A$3:$D$100,2,FALSE)='Intermediate Lookups'!$A5&amp;'Intermediate Lookups'!I$1,$B$134, ""))</f>
        <v/>
      </c>
      <c r="J140" s="10" t="str">
        <f>IF($B$134="","",IF(VLOOKUP($B$134,Samples!$A$3:$D$100,2,FALSE)='Intermediate Lookups'!$A5&amp;'Intermediate Lookups'!J$1,$B$134, ""))</f>
        <v/>
      </c>
      <c r="K140" s="10" t="str">
        <f>IF($B$134="","",IF(VLOOKUP($B$134,Samples!$A$3:$D$100,2,FALSE)='Intermediate Lookups'!$A5&amp;'Intermediate Lookups'!K$1,$B$134, ""))</f>
        <v/>
      </c>
      <c r="L140" s="10" t="str">
        <f>IF($B$134="","",IF(VLOOKUP($B$134,Samples!$A$3:$D$100,2,FALSE)='Intermediate Lookups'!$A5&amp;'Intermediate Lookups'!L$1,$B$134, ""))</f>
        <v/>
      </c>
      <c r="M140" s="10" t="str">
        <f>IF($B$134="","",IF(VLOOKUP($B$134,Samples!$A$3:$D$100,2,FALSE)='Intermediate Lookups'!$A5&amp;'Intermediate Lookups'!M$1,$B$134, ""))</f>
        <v/>
      </c>
    </row>
    <row r="141" spans="1:14" x14ac:dyDescent="0.25">
      <c r="A141" t="str">
        <f>IF(B134="","","E")</f>
        <v>E</v>
      </c>
      <c r="B141" s="10" t="str">
        <f>IF($B$134="","",IF(VLOOKUP($B$134,Samples!$A$3:$D$100,2,FALSE)='Intermediate Lookups'!$A6&amp;'Intermediate Lookups'!B$1,$B$134, ""))</f>
        <v/>
      </c>
      <c r="C141" s="10" t="str">
        <f>IF($B$134="","",IF(VLOOKUP($B$134,Samples!$A$3:$D$100,2,FALSE)='Intermediate Lookups'!$A6&amp;'Intermediate Lookups'!C$1,$B$134, ""))</f>
        <v/>
      </c>
      <c r="D141" s="10" t="str">
        <f>IF($B$134="","",IF(VLOOKUP($B$134,Samples!$A$3:$D$100,2,FALSE)='Intermediate Lookups'!$A6&amp;'Intermediate Lookups'!D$1,$B$134, ""))</f>
        <v/>
      </c>
      <c r="E141" s="10" t="str">
        <f>IF($B$134="","",IF(VLOOKUP($B$134,Samples!$A$3:$D$100,2,FALSE)='Intermediate Lookups'!$A6&amp;'Intermediate Lookups'!E$1,$B$134, ""))</f>
        <v/>
      </c>
      <c r="F141" s="10" t="str">
        <f>IF($B$134="","",IF(VLOOKUP($B$134,Samples!$A$3:$D$100,2,FALSE)='Intermediate Lookups'!$A6&amp;'Intermediate Lookups'!F$1,$B$134, ""))</f>
        <v/>
      </c>
      <c r="G141" s="10" t="str">
        <f>IF($B$134="","",IF(VLOOKUP($B$134,Samples!$A$3:$D$100,2,FALSE)='Intermediate Lookups'!$A6&amp;'Intermediate Lookups'!G$1,$B$134, ""))</f>
        <v/>
      </c>
      <c r="H141" s="10" t="str">
        <f>IF($B$134="","",IF(VLOOKUP($B$134,Samples!$A$3:$D$100,2,FALSE)='Intermediate Lookups'!$A6&amp;'Intermediate Lookups'!H$1,$B$134, ""))</f>
        <v/>
      </c>
      <c r="I141" s="10" t="str">
        <f>IF($B$134="","",IF(VLOOKUP($B$134,Samples!$A$3:$D$100,2,FALSE)='Intermediate Lookups'!$A6&amp;'Intermediate Lookups'!I$1,$B$134, ""))</f>
        <v/>
      </c>
      <c r="J141" s="10" t="str">
        <f>IF($B$134="","",IF(VLOOKUP($B$134,Samples!$A$3:$D$100,2,FALSE)='Intermediate Lookups'!$A6&amp;'Intermediate Lookups'!J$1,$B$134, ""))</f>
        <v/>
      </c>
      <c r="K141" s="10" t="str">
        <f>IF($B$134="","",IF(VLOOKUP($B$134,Samples!$A$3:$D$100,2,FALSE)='Intermediate Lookups'!$A6&amp;'Intermediate Lookups'!K$1,$B$134, ""))</f>
        <v/>
      </c>
      <c r="L141" s="10" t="str">
        <f>IF($B$134="","",IF(VLOOKUP($B$134,Samples!$A$3:$D$100,2,FALSE)='Intermediate Lookups'!$A6&amp;'Intermediate Lookups'!L$1,$B$134, ""))</f>
        <v/>
      </c>
      <c r="M141" s="10" t="str">
        <f>IF($B$134="","",IF(VLOOKUP($B$134,Samples!$A$3:$D$100,2,FALSE)='Intermediate Lookups'!$A6&amp;'Intermediate Lookups'!M$1,$B$134, ""))</f>
        <v/>
      </c>
    </row>
    <row r="142" spans="1:14" x14ac:dyDescent="0.25">
      <c r="A142" t="str">
        <f>IF(B134="","","F")</f>
        <v>F</v>
      </c>
      <c r="B142" s="10" t="str">
        <f>IF($B$134="","",IF(VLOOKUP($B$134,Samples!$A$3:$D$100,2,FALSE)='Intermediate Lookups'!$A7&amp;'Intermediate Lookups'!B$1,$B$134, ""))</f>
        <v/>
      </c>
      <c r="C142" s="10" t="str">
        <f>IF($B$134="","",IF(VLOOKUP($B$134,Samples!$A$3:$D$100,2,FALSE)='Intermediate Lookups'!$A7&amp;'Intermediate Lookups'!C$1,$B$134, ""))</f>
        <v/>
      </c>
      <c r="D142" s="10" t="str">
        <f>IF($B$134="","",IF(VLOOKUP($B$134,Samples!$A$3:$D$100,2,FALSE)='Intermediate Lookups'!$A7&amp;'Intermediate Lookups'!D$1,$B$134, ""))</f>
        <v/>
      </c>
      <c r="E142" s="10" t="str">
        <f>IF($B$134="","",IF(VLOOKUP($B$134,Samples!$A$3:$D$100,2,FALSE)='Intermediate Lookups'!$A7&amp;'Intermediate Lookups'!E$1,$B$134, ""))</f>
        <v/>
      </c>
      <c r="F142" s="10" t="str">
        <f>IF($B$134="","",IF(VLOOKUP($B$134,Samples!$A$3:$D$100,2,FALSE)='Intermediate Lookups'!$A7&amp;'Intermediate Lookups'!F$1,$B$134, ""))</f>
        <v/>
      </c>
      <c r="G142" s="10" t="str">
        <f>IF($B$134="","",IF(VLOOKUP($B$134,Samples!$A$3:$D$100,2,FALSE)='Intermediate Lookups'!$A7&amp;'Intermediate Lookups'!G$1,$B$134, ""))</f>
        <v/>
      </c>
      <c r="H142" s="10" t="str">
        <f>IF($B$134="","",IF(VLOOKUP($B$134,Samples!$A$3:$D$100,2,FALSE)='Intermediate Lookups'!$A7&amp;'Intermediate Lookups'!H$1,$B$134, ""))</f>
        <v/>
      </c>
      <c r="I142" s="10" t="str">
        <f>IF($B$134="","",IF(VLOOKUP($B$134,Samples!$A$3:$D$100,2,FALSE)='Intermediate Lookups'!$A7&amp;'Intermediate Lookups'!I$1,$B$134, ""))</f>
        <v/>
      </c>
      <c r="J142" s="10" t="str">
        <f>IF($B$134="","",IF(VLOOKUP($B$134,Samples!$A$3:$D$100,2,FALSE)='Intermediate Lookups'!$A7&amp;'Intermediate Lookups'!J$1,$B$134, ""))</f>
        <v/>
      </c>
      <c r="K142" s="10" t="str">
        <f>IF($B$134="","",IF(VLOOKUP($B$134,Samples!$A$3:$D$100,2,FALSE)='Intermediate Lookups'!$A7&amp;'Intermediate Lookups'!K$1,$B$134, ""))</f>
        <v/>
      </c>
      <c r="L142" s="10" t="str">
        <f>IF($B$134="","",IF(VLOOKUP($B$134,Samples!$A$3:$D$100,2,FALSE)='Intermediate Lookups'!$A7&amp;'Intermediate Lookups'!L$1,$B$134, ""))</f>
        <v/>
      </c>
      <c r="M142" s="10" t="str">
        <f>IF($B$134="","",IF(VLOOKUP($B$134,Samples!$A$3:$D$100,2,FALSE)='Intermediate Lookups'!$A7&amp;'Intermediate Lookups'!M$1,$B$134, ""))</f>
        <v/>
      </c>
    </row>
    <row r="143" spans="1:14" x14ac:dyDescent="0.25">
      <c r="A143" t="str">
        <f>IF(B134="","","G")</f>
        <v>G</v>
      </c>
      <c r="B143" s="10" t="str">
        <f>IF($B$134="","",IF(VLOOKUP($B$134,Samples!$A$3:$D$100,2,FALSE)='Intermediate Lookups'!$A8&amp;'Intermediate Lookups'!B$1,$B$134, ""))</f>
        <v/>
      </c>
      <c r="C143" s="10" t="str">
        <f>IF($B$134="","",IF(VLOOKUP($B$134,Samples!$A$3:$D$100,2,FALSE)='Intermediate Lookups'!$A8&amp;'Intermediate Lookups'!C$1,$B$134, ""))</f>
        <v/>
      </c>
      <c r="D143" s="10" t="str">
        <f>IF($B$134="","",IF(VLOOKUP($B$134,Samples!$A$3:$D$100,2,FALSE)='Intermediate Lookups'!$A8&amp;'Intermediate Lookups'!D$1,$B$134, ""))</f>
        <v/>
      </c>
      <c r="E143" s="10" t="str">
        <f>IF($B$134="","",IF(VLOOKUP($B$134,Samples!$A$3:$D$100,2,FALSE)='Intermediate Lookups'!$A8&amp;'Intermediate Lookups'!E$1,$B$134, ""))</f>
        <v/>
      </c>
      <c r="F143" s="10" t="str">
        <f>IF($B$134="","",IF(VLOOKUP($B$134,Samples!$A$3:$D$100,2,FALSE)='Intermediate Lookups'!$A8&amp;'Intermediate Lookups'!F$1,$B$134, ""))</f>
        <v/>
      </c>
      <c r="G143" s="10" t="str">
        <f>IF($B$134="","",IF(VLOOKUP($B$134,Samples!$A$3:$D$100,2,FALSE)='Intermediate Lookups'!$A8&amp;'Intermediate Lookups'!G$1,$B$134, ""))</f>
        <v/>
      </c>
      <c r="H143" s="10" t="str">
        <f>IF($B$134="","",IF(VLOOKUP($B$134,Samples!$A$3:$D$100,2,FALSE)='Intermediate Lookups'!$A8&amp;'Intermediate Lookups'!H$1,$B$134, ""))</f>
        <v/>
      </c>
      <c r="I143" s="10" t="str">
        <f>IF($B$134="","",IF(VLOOKUP($B$134,Samples!$A$3:$D$100,2,FALSE)='Intermediate Lookups'!$A8&amp;'Intermediate Lookups'!I$1,$B$134, ""))</f>
        <v/>
      </c>
      <c r="J143" s="10" t="str">
        <f>IF($B$134="","",IF(VLOOKUP($B$134,Samples!$A$3:$D$100,2,FALSE)='Intermediate Lookups'!$A8&amp;'Intermediate Lookups'!J$1,$B$134, ""))</f>
        <v/>
      </c>
      <c r="K143" s="10" t="str">
        <f>IF($B$134="","",IF(VLOOKUP($B$134,Samples!$A$3:$D$100,2,FALSE)='Intermediate Lookups'!$A8&amp;'Intermediate Lookups'!K$1,$B$134, ""))</f>
        <v/>
      </c>
      <c r="L143" s="10" t="str">
        <f>IF($B$134="","",IF(VLOOKUP($B$134,Samples!$A$3:$D$100,2,FALSE)='Intermediate Lookups'!$A8&amp;'Intermediate Lookups'!L$1,$B$134, ""))</f>
        <v/>
      </c>
      <c r="M143" s="10" t="str">
        <f>IF($B$134="","",IF(VLOOKUP($B$134,Samples!$A$3:$D$100,2,FALSE)='Intermediate Lookups'!$A8&amp;'Intermediate Lookups'!M$1,$B$134, ""))</f>
        <v/>
      </c>
    </row>
    <row r="144" spans="1:14" x14ac:dyDescent="0.25">
      <c r="A144" t="str">
        <f>IF(B134="","","H")</f>
        <v>H</v>
      </c>
      <c r="B144" s="10" t="str">
        <f>IF($B$134="","",IF(VLOOKUP($B$134,Samples!$A$3:$D$100,2,FALSE)='Intermediate Lookups'!$A9&amp;'Intermediate Lookups'!B$1,$B$134, ""))</f>
        <v/>
      </c>
      <c r="C144" s="10" t="str">
        <f>IF($B$134="","",IF(VLOOKUP($B$134,Samples!$A$3:$D$100,2,FALSE)='Intermediate Lookups'!$A9&amp;'Intermediate Lookups'!C$1,$B$134, ""))</f>
        <v/>
      </c>
      <c r="D144" s="10" t="str">
        <f>IF($B$134="","",IF(VLOOKUP($B$134,Samples!$A$3:$D$100,2,FALSE)='Intermediate Lookups'!$A9&amp;'Intermediate Lookups'!D$1,$B$134, ""))</f>
        <v/>
      </c>
      <c r="E144" s="10" t="str">
        <f>IF($B$134="","",IF(VLOOKUP($B$134,Samples!$A$3:$D$100,2,FALSE)='Intermediate Lookups'!$A9&amp;'Intermediate Lookups'!E$1,$B$134, ""))</f>
        <v/>
      </c>
      <c r="F144" s="10" t="str">
        <f>IF($B$134="","",IF(VLOOKUP($B$134,Samples!$A$3:$D$100,2,FALSE)='Intermediate Lookups'!$A9&amp;'Intermediate Lookups'!F$1,$B$134, ""))</f>
        <v/>
      </c>
      <c r="G144" s="10" t="str">
        <f>IF($B$134="","",IF(VLOOKUP($B$134,Samples!$A$3:$D$100,2,FALSE)='Intermediate Lookups'!$A9&amp;'Intermediate Lookups'!G$1,$B$134, ""))</f>
        <v/>
      </c>
      <c r="H144" s="10" t="str">
        <f>IF($B$134="","",IF(VLOOKUP($B$134,Samples!$A$3:$D$100,2,FALSE)='Intermediate Lookups'!$A9&amp;'Intermediate Lookups'!H$1,$B$134, ""))</f>
        <v/>
      </c>
      <c r="I144" s="10" t="str">
        <f>IF($B$134="","",IF(VLOOKUP($B$134,Samples!$A$3:$D$100,2,FALSE)='Intermediate Lookups'!$A9&amp;'Intermediate Lookups'!I$1,$B$134, ""))</f>
        <v/>
      </c>
      <c r="J144" s="10" t="str">
        <f>IF($B$134="","",IF(VLOOKUP($B$134,Samples!$A$3:$D$100,2,FALSE)='Intermediate Lookups'!$A9&amp;'Intermediate Lookups'!J$1,$B$134, ""))</f>
        <v/>
      </c>
      <c r="K144" s="10" t="str">
        <f>IF($B$134="","",IF(VLOOKUP($B$134,Samples!$A$3:$D$100,2,FALSE)='Intermediate Lookups'!$A9&amp;'Intermediate Lookups'!K$1,$B$134, ""))</f>
        <v/>
      </c>
      <c r="L144" s="10" t="str">
        <f>IF($B$134="","",IF(VLOOKUP($B$134,Samples!$A$3:$D$100,2,FALSE)='Intermediate Lookups'!$A9&amp;'Intermediate Lookups'!L$1,$B$134, ""))</f>
        <v>cut</v>
      </c>
      <c r="M144" s="10" t="str">
        <f>IF($B$134="","",IF(VLOOKUP($B$134,Samples!$A$3:$D$100,2,FALSE)='Intermediate Lookups'!$A9&amp;'Intermediate Lookups'!M$1,$B$134, ""))</f>
        <v/>
      </c>
    </row>
    <row r="146" spans="1:14" x14ac:dyDescent="0.25">
      <c r="A146" t="str">
        <f>IF(B146="","","Pipetting step")</f>
        <v>Pipetting step</v>
      </c>
      <c r="B146" t="str">
        <f>IF(ISBLANK(Samples!A15),"",Samples!A15)</f>
        <v>dip</v>
      </c>
      <c r="C146">
        <f>IF(B146="","",VLOOKUP(B146,Samples!$A$3:$D$100,4,FALSE))</f>
        <v>2.2400000000000002</v>
      </c>
      <c r="D146">
        <f>IF(B146="","",8)</f>
        <v>8</v>
      </c>
      <c r="E146">
        <f>IF(B146="","",12)</f>
        <v>12</v>
      </c>
      <c r="F146" t="str">
        <f>IF(B146="","","Standard")</f>
        <v>Standard</v>
      </c>
      <c r="G146" t="str">
        <f>IF(B146="","","Color")</f>
        <v>Color</v>
      </c>
      <c r="I146">
        <f>IF(B146="","",6)</f>
        <v>6</v>
      </c>
      <c r="J146">
        <f>IF(B146="","",6)</f>
        <v>6</v>
      </c>
      <c r="K146" t="str">
        <f>IF(B146="","","Normal")</f>
        <v>Normal</v>
      </c>
      <c r="L146" t="str">
        <f>IF(B146="","","Single-channel")</f>
        <v>Single-channel</v>
      </c>
      <c r="M146" t="str">
        <f>IF(B146="","","No")</f>
        <v>No</v>
      </c>
      <c r="N146" t="str">
        <f>IF(B146="","","No")</f>
        <v>No</v>
      </c>
    </row>
    <row r="147" spans="1:14" x14ac:dyDescent="0.25">
      <c r="M147" t="str">
        <f>IF(B146="","","Per well")</f>
        <v>Per well</v>
      </c>
      <c r="N147" t="str">
        <f>IF(B146="","","On source")</f>
        <v>On source</v>
      </c>
    </row>
    <row r="148" spans="1:14" x14ac:dyDescent="0.25">
      <c r="B148">
        <f>IF(B146="","",1)</f>
        <v>1</v>
      </c>
      <c r="C148">
        <f>IF(B146="","",2)</f>
        <v>2</v>
      </c>
      <c r="D148">
        <f>IF(B146="","",3)</f>
        <v>3</v>
      </c>
      <c r="E148">
        <f>IF(B146="","",4)</f>
        <v>4</v>
      </c>
      <c r="F148">
        <f>IF(B146="","",5)</f>
        <v>5</v>
      </c>
      <c r="G148">
        <f>IF(B146="","",6)</f>
        <v>6</v>
      </c>
      <c r="H148">
        <f>IF(B146="","",7)</f>
        <v>7</v>
      </c>
      <c r="I148">
        <f>IF(B146="","",8)</f>
        <v>8</v>
      </c>
      <c r="J148">
        <f>IF(B146="","",9)</f>
        <v>9</v>
      </c>
      <c r="K148">
        <f>IF(B146="","",10)</f>
        <v>10</v>
      </c>
      <c r="L148">
        <f>IF(B146="","",11)</f>
        <v>11</v>
      </c>
      <c r="M148">
        <f>IF(B146="","",12)</f>
        <v>12</v>
      </c>
    </row>
    <row r="149" spans="1:14" x14ac:dyDescent="0.25">
      <c r="A149" t="str">
        <f>IF(B146="","","A")</f>
        <v>A</v>
      </c>
      <c r="B149" s="10" t="str">
        <f>IF($B$146="","",IF(VLOOKUP($B$146,Samples!$A$3:$D$100,2,FALSE)='Intermediate Lookups'!$A2&amp;'Intermediate Lookups'!B$1,$B$146, ""))</f>
        <v/>
      </c>
      <c r="C149" s="10" t="str">
        <f>IF($B$146="","",IF(VLOOKUP($B$146,Samples!$A$3:$D$100,2,FALSE)='Intermediate Lookups'!$A2&amp;'Intermediate Lookups'!C$1,$B$146, ""))</f>
        <v/>
      </c>
      <c r="D149" s="10" t="str">
        <f>IF($B$146="","",IF(VLOOKUP($B$146,Samples!$A$3:$D$100,2,FALSE)='Intermediate Lookups'!$A2&amp;'Intermediate Lookups'!D$1,$B$146, ""))</f>
        <v/>
      </c>
      <c r="E149" s="10" t="str">
        <f>IF($B$146="","",IF(VLOOKUP($B$146,Samples!$A$3:$D$100,2,FALSE)='Intermediate Lookups'!$A2&amp;'Intermediate Lookups'!E$1,$B$146, ""))</f>
        <v/>
      </c>
      <c r="F149" s="10" t="str">
        <f>IF($B$146="","",IF(VLOOKUP($B$146,Samples!$A$3:$D$100,2,FALSE)='Intermediate Lookups'!$A2&amp;'Intermediate Lookups'!F$1,$B$146, ""))</f>
        <v/>
      </c>
      <c r="G149" s="10" t="str">
        <f>IF($B$146="","",IF(VLOOKUP($B$146,Samples!$A$3:$D$100,2,FALSE)='Intermediate Lookups'!$A2&amp;'Intermediate Lookups'!G$1,$B$146, ""))</f>
        <v/>
      </c>
      <c r="H149" s="10" t="str">
        <f>IF($B$146="","",IF(VLOOKUP($B$146,Samples!$A$3:$D$100,2,FALSE)='Intermediate Lookups'!$A2&amp;'Intermediate Lookups'!H$1,$B$146, ""))</f>
        <v/>
      </c>
      <c r="I149" s="10" t="str">
        <f>IF($B$146="","",IF(VLOOKUP($B$146,Samples!$A$3:$D$100,2,FALSE)='Intermediate Lookups'!$A2&amp;'Intermediate Lookups'!I$1,$B$146, ""))</f>
        <v/>
      </c>
      <c r="J149" s="10" t="str">
        <f>IF($B$146="","",IF(VLOOKUP($B$146,Samples!$A$3:$D$100,2,FALSE)='Intermediate Lookups'!$A2&amp;'Intermediate Lookups'!J$1,$B$146, ""))</f>
        <v/>
      </c>
      <c r="K149" s="10" t="str">
        <f>IF($B$146="","",IF(VLOOKUP($B$146,Samples!$A$3:$D$100,2,FALSE)='Intermediate Lookups'!$A2&amp;'Intermediate Lookups'!K$1,$B$146, ""))</f>
        <v/>
      </c>
      <c r="L149" s="10" t="str">
        <f>IF($B$146="","",IF(VLOOKUP($B$146,Samples!$A$3:$D$100,2,FALSE)='Intermediate Lookups'!$A2&amp;'Intermediate Lookups'!L$1,$B$146, ""))</f>
        <v/>
      </c>
      <c r="M149" s="10" t="str">
        <f>IF($B$146="","",IF(VLOOKUP($B$146,Samples!$A$3:$D$100,2,FALSE)='Intermediate Lookups'!$A2&amp;'Intermediate Lookups'!M$1,$B$146, ""))</f>
        <v/>
      </c>
    </row>
    <row r="150" spans="1:14" x14ac:dyDescent="0.25">
      <c r="A150" t="str">
        <f>IF(B146="","","B")</f>
        <v>B</v>
      </c>
      <c r="B150" s="10" t="str">
        <f>IF($B$146="","",IF(VLOOKUP($B$146,Samples!$A$3:$D$100,2,FALSE)='Intermediate Lookups'!$A3&amp;'Intermediate Lookups'!B$1,$B$146, ""))</f>
        <v/>
      </c>
      <c r="C150" s="10" t="str">
        <f>IF($B$146="","",IF(VLOOKUP($B$146,Samples!$A$3:$D$100,2,FALSE)='Intermediate Lookups'!$A3&amp;'Intermediate Lookups'!C$1,$B$146, ""))</f>
        <v/>
      </c>
      <c r="D150" s="10" t="str">
        <f>IF($B$146="","",IF(VLOOKUP($B$146,Samples!$A$3:$D$100,2,FALSE)='Intermediate Lookups'!$A3&amp;'Intermediate Lookups'!D$1,$B$146, ""))</f>
        <v/>
      </c>
      <c r="E150" s="10" t="str">
        <f>IF($B$146="","",IF(VLOOKUP($B$146,Samples!$A$3:$D$100,2,FALSE)='Intermediate Lookups'!$A3&amp;'Intermediate Lookups'!E$1,$B$146, ""))</f>
        <v/>
      </c>
      <c r="F150" s="10" t="str">
        <f>IF($B$146="","",IF(VLOOKUP($B$146,Samples!$A$3:$D$100,2,FALSE)='Intermediate Lookups'!$A3&amp;'Intermediate Lookups'!F$1,$B$146, ""))</f>
        <v/>
      </c>
      <c r="G150" s="10" t="str">
        <f>IF($B$146="","",IF(VLOOKUP($B$146,Samples!$A$3:$D$100,2,FALSE)='Intermediate Lookups'!$A3&amp;'Intermediate Lookups'!G$1,$B$146, ""))</f>
        <v/>
      </c>
      <c r="H150" s="10" t="str">
        <f>IF($B$146="","",IF(VLOOKUP($B$146,Samples!$A$3:$D$100,2,FALSE)='Intermediate Lookups'!$A3&amp;'Intermediate Lookups'!H$1,$B$146, ""))</f>
        <v/>
      </c>
      <c r="I150" s="10" t="str">
        <f>IF($B$146="","",IF(VLOOKUP($B$146,Samples!$A$3:$D$100,2,FALSE)='Intermediate Lookups'!$A3&amp;'Intermediate Lookups'!I$1,$B$146, ""))</f>
        <v/>
      </c>
      <c r="J150" s="10" t="str">
        <f>IF($B$146="","",IF(VLOOKUP($B$146,Samples!$A$3:$D$100,2,FALSE)='Intermediate Lookups'!$A3&amp;'Intermediate Lookups'!J$1,$B$146, ""))</f>
        <v/>
      </c>
      <c r="K150" s="10" t="str">
        <f>IF($B$146="","",IF(VLOOKUP($B$146,Samples!$A$3:$D$100,2,FALSE)='Intermediate Lookups'!$A3&amp;'Intermediate Lookups'!K$1,$B$146, ""))</f>
        <v/>
      </c>
      <c r="L150" s="10" t="str">
        <f>IF($B$146="","",IF(VLOOKUP($B$146,Samples!$A$3:$D$100,2,FALSE)='Intermediate Lookups'!$A3&amp;'Intermediate Lookups'!L$1,$B$146, ""))</f>
        <v/>
      </c>
      <c r="M150" s="10" t="str">
        <f>IF($B$146="","",IF(VLOOKUP($B$146,Samples!$A$3:$D$100,2,FALSE)='Intermediate Lookups'!$A3&amp;'Intermediate Lookups'!M$1,$B$146, ""))</f>
        <v/>
      </c>
    </row>
    <row r="151" spans="1:14" x14ac:dyDescent="0.25">
      <c r="A151" t="str">
        <f>IF(B146="","","C")</f>
        <v>C</v>
      </c>
      <c r="B151" s="10" t="str">
        <f>IF($B$146="","",IF(VLOOKUP($B$146,Samples!$A$3:$D$100,2,FALSE)='Intermediate Lookups'!$A4&amp;'Intermediate Lookups'!B$1,$B$146, ""))</f>
        <v/>
      </c>
      <c r="C151" s="10" t="str">
        <f>IF($B$146="","",IF(VLOOKUP($B$146,Samples!$A$3:$D$100,2,FALSE)='Intermediate Lookups'!$A4&amp;'Intermediate Lookups'!C$1,$B$146, ""))</f>
        <v/>
      </c>
      <c r="D151" s="10" t="str">
        <f>IF($B$146="","",IF(VLOOKUP($B$146,Samples!$A$3:$D$100,2,FALSE)='Intermediate Lookups'!$A4&amp;'Intermediate Lookups'!D$1,$B$146, ""))</f>
        <v/>
      </c>
      <c r="E151" s="10" t="str">
        <f>IF($B$146="","",IF(VLOOKUP($B$146,Samples!$A$3:$D$100,2,FALSE)='Intermediate Lookups'!$A4&amp;'Intermediate Lookups'!E$1,$B$146, ""))</f>
        <v/>
      </c>
      <c r="F151" s="10" t="str">
        <f>IF($B$146="","",IF(VLOOKUP($B$146,Samples!$A$3:$D$100,2,FALSE)='Intermediate Lookups'!$A4&amp;'Intermediate Lookups'!F$1,$B$146, ""))</f>
        <v/>
      </c>
      <c r="G151" s="10" t="str">
        <f>IF($B$146="","",IF(VLOOKUP($B$146,Samples!$A$3:$D$100,2,FALSE)='Intermediate Lookups'!$A4&amp;'Intermediate Lookups'!G$1,$B$146, ""))</f>
        <v/>
      </c>
      <c r="H151" s="10" t="str">
        <f>IF($B$146="","",IF(VLOOKUP($B$146,Samples!$A$3:$D$100,2,FALSE)='Intermediate Lookups'!$A4&amp;'Intermediate Lookups'!H$1,$B$146, ""))</f>
        <v/>
      </c>
      <c r="I151" s="10" t="str">
        <f>IF($B$146="","",IF(VLOOKUP($B$146,Samples!$A$3:$D$100,2,FALSE)='Intermediate Lookups'!$A4&amp;'Intermediate Lookups'!I$1,$B$146, ""))</f>
        <v/>
      </c>
      <c r="J151" s="10" t="str">
        <f>IF($B$146="","",IF(VLOOKUP($B$146,Samples!$A$3:$D$100,2,FALSE)='Intermediate Lookups'!$A4&amp;'Intermediate Lookups'!J$1,$B$146, ""))</f>
        <v/>
      </c>
      <c r="K151" s="10" t="str">
        <f>IF($B$146="","",IF(VLOOKUP($B$146,Samples!$A$3:$D$100,2,FALSE)='Intermediate Lookups'!$A4&amp;'Intermediate Lookups'!K$1,$B$146, ""))</f>
        <v/>
      </c>
      <c r="L151" s="10" t="str">
        <f>IF($B$146="","",IF(VLOOKUP($B$146,Samples!$A$3:$D$100,2,FALSE)='Intermediate Lookups'!$A4&amp;'Intermediate Lookups'!L$1,$B$146, ""))</f>
        <v/>
      </c>
      <c r="M151" s="10" t="str">
        <f>IF($B$146="","",IF(VLOOKUP($B$146,Samples!$A$3:$D$100,2,FALSE)='Intermediate Lookups'!$A4&amp;'Intermediate Lookups'!M$1,$B$146, ""))</f>
        <v/>
      </c>
    </row>
    <row r="152" spans="1:14" x14ac:dyDescent="0.25">
      <c r="A152" t="str">
        <f>IF(B146="","","D")</f>
        <v>D</v>
      </c>
      <c r="B152" s="10" t="str">
        <f>IF($B$146="","",IF(VLOOKUP($B$146,Samples!$A$3:$D$100,2,FALSE)='Intermediate Lookups'!$A5&amp;'Intermediate Lookups'!B$1,$B$146, ""))</f>
        <v/>
      </c>
      <c r="C152" s="10" t="str">
        <f>IF($B$146="","",IF(VLOOKUP($B$146,Samples!$A$3:$D$100,2,FALSE)='Intermediate Lookups'!$A5&amp;'Intermediate Lookups'!C$1,$B$146, ""))</f>
        <v/>
      </c>
      <c r="D152" s="10" t="str">
        <f>IF($B$146="","",IF(VLOOKUP($B$146,Samples!$A$3:$D$100,2,FALSE)='Intermediate Lookups'!$A5&amp;'Intermediate Lookups'!D$1,$B$146, ""))</f>
        <v/>
      </c>
      <c r="E152" s="10" t="str">
        <f>IF($B$146="","",IF(VLOOKUP($B$146,Samples!$A$3:$D$100,2,FALSE)='Intermediate Lookups'!$A5&amp;'Intermediate Lookups'!E$1,$B$146, ""))</f>
        <v/>
      </c>
      <c r="F152" s="10" t="str">
        <f>IF($B$146="","",IF(VLOOKUP($B$146,Samples!$A$3:$D$100,2,FALSE)='Intermediate Lookups'!$A5&amp;'Intermediate Lookups'!F$1,$B$146, ""))</f>
        <v/>
      </c>
      <c r="G152" s="10" t="str">
        <f>IF($B$146="","",IF(VLOOKUP($B$146,Samples!$A$3:$D$100,2,FALSE)='Intermediate Lookups'!$A5&amp;'Intermediate Lookups'!G$1,$B$146, ""))</f>
        <v/>
      </c>
      <c r="H152" s="10" t="str">
        <f>IF($B$146="","",IF(VLOOKUP($B$146,Samples!$A$3:$D$100,2,FALSE)='Intermediate Lookups'!$A5&amp;'Intermediate Lookups'!H$1,$B$146, ""))</f>
        <v/>
      </c>
      <c r="I152" s="10" t="str">
        <f>IF($B$146="","",IF(VLOOKUP($B$146,Samples!$A$3:$D$100,2,FALSE)='Intermediate Lookups'!$A5&amp;'Intermediate Lookups'!I$1,$B$146, ""))</f>
        <v/>
      </c>
      <c r="J152" s="10" t="str">
        <f>IF($B$146="","",IF(VLOOKUP($B$146,Samples!$A$3:$D$100,2,FALSE)='Intermediate Lookups'!$A5&amp;'Intermediate Lookups'!J$1,$B$146, ""))</f>
        <v/>
      </c>
      <c r="K152" s="10" t="str">
        <f>IF($B$146="","",IF(VLOOKUP($B$146,Samples!$A$3:$D$100,2,FALSE)='Intermediate Lookups'!$A5&amp;'Intermediate Lookups'!K$1,$B$146, ""))</f>
        <v/>
      </c>
      <c r="L152" s="10" t="str">
        <f>IF($B$146="","",IF(VLOOKUP($B$146,Samples!$A$3:$D$100,2,FALSE)='Intermediate Lookups'!$A5&amp;'Intermediate Lookups'!L$1,$B$146, ""))</f>
        <v/>
      </c>
      <c r="M152" s="10" t="str">
        <f>IF($B$146="","",IF(VLOOKUP($B$146,Samples!$A$3:$D$100,2,FALSE)='Intermediate Lookups'!$A5&amp;'Intermediate Lookups'!M$1,$B$146, ""))</f>
        <v/>
      </c>
    </row>
    <row r="153" spans="1:14" x14ac:dyDescent="0.25">
      <c r="A153" t="str">
        <f>IF(B146="","","E")</f>
        <v>E</v>
      </c>
      <c r="B153" s="10" t="str">
        <f>IF($B$146="","",IF(VLOOKUP($B$146,Samples!$A$3:$D$100,2,FALSE)='Intermediate Lookups'!$A6&amp;'Intermediate Lookups'!B$1,$B$146, ""))</f>
        <v/>
      </c>
      <c r="C153" s="10" t="str">
        <f>IF($B$146="","",IF(VLOOKUP($B$146,Samples!$A$3:$D$100,2,FALSE)='Intermediate Lookups'!$A6&amp;'Intermediate Lookups'!C$1,$B$146, ""))</f>
        <v/>
      </c>
      <c r="D153" s="10" t="str">
        <f>IF($B$146="","",IF(VLOOKUP($B$146,Samples!$A$3:$D$100,2,FALSE)='Intermediate Lookups'!$A6&amp;'Intermediate Lookups'!D$1,$B$146, ""))</f>
        <v/>
      </c>
      <c r="E153" s="10" t="str">
        <f>IF($B$146="","",IF(VLOOKUP($B$146,Samples!$A$3:$D$100,2,FALSE)='Intermediate Lookups'!$A6&amp;'Intermediate Lookups'!E$1,$B$146, ""))</f>
        <v/>
      </c>
      <c r="F153" s="10" t="str">
        <f>IF($B$146="","",IF(VLOOKUP($B$146,Samples!$A$3:$D$100,2,FALSE)='Intermediate Lookups'!$A6&amp;'Intermediate Lookups'!F$1,$B$146, ""))</f>
        <v/>
      </c>
      <c r="G153" s="10" t="str">
        <f>IF($B$146="","",IF(VLOOKUP($B$146,Samples!$A$3:$D$100,2,FALSE)='Intermediate Lookups'!$A6&amp;'Intermediate Lookups'!G$1,$B$146, ""))</f>
        <v/>
      </c>
      <c r="H153" s="10" t="str">
        <f>IF($B$146="","",IF(VLOOKUP($B$146,Samples!$A$3:$D$100,2,FALSE)='Intermediate Lookups'!$A6&amp;'Intermediate Lookups'!H$1,$B$146, ""))</f>
        <v/>
      </c>
      <c r="I153" s="10" t="str">
        <f>IF($B$146="","",IF(VLOOKUP($B$146,Samples!$A$3:$D$100,2,FALSE)='Intermediate Lookups'!$A6&amp;'Intermediate Lookups'!I$1,$B$146, ""))</f>
        <v/>
      </c>
      <c r="J153" s="10" t="str">
        <f>IF($B$146="","",IF(VLOOKUP($B$146,Samples!$A$3:$D$100,2,FALSE)='Intermediate Lookups'!$A6&amp;'Intermediate Lookups'!J$1,$B$146, ""))</f>
        <v/>
      </c>
      <c r="K153" s="10" t="str">
        <f>IF($B$146="","",IF(VLOOKUP($B$146,Samples!$A$3:$D$100,2,FALSE)='Intermediate Lookups'!$A6&amp;'Intermediate Lookups'!K$1,$B$146, ""))</f>
        <v/>
      </c>
      <c r="L153" s="10" t="str">
        <f>IF($B$146="","",IF(VLOOKUP($B$146,Samples!$A$3:$D$100,2,FALSE)='Intermediate Lookups'!$A6&amp;'Intermediate Lookups'!L$1,$B$146, ""))</f>
        <v/>
      </c>
      <c r="M153" s="10" t="str">
        <f>IF($B$146="","",IF(VLOOKUP($B$146,Samples!$A$3:$D$100,2,FALSE)='Intermediate Lookups'!$A6&amp;'Intermediate Lookups'!M$1,$B$146, ""))</f>
        <v/>
      </c>
    </row>
    <row r="154" spans="1:14" x14ac:dyDescent="0.25">
      <c r="A154" t="str">
        <f>IF(B146="","","F")</f>
        <v>F</v>
      </c>
      <c r="B154" s="10" t="str">
        <f>IF($B$146="","",IF(VLOOKUP($B$146,Samples!$A$3:$D$100,2,FALSE)='Intermediate Lookups'!$A7&amp;'Intermediate Lookups'!B$1,$B$146, ""))</f>
        <v/>
      </c>
      <c r="C154" s="10" t="str">
        <f>IF($B$146="","",IF(VLOOKUP($B$146,Samples!$A$3:$D$100,2,FALSE)='Intermediate Lookups'!$A7&amp;'Intermediate Lookups'!C$1,$B$146, ""))</f>
        <v/>
      </c>
      <c r="D154" s="10" t="str">
        <f>IF($B$146="","",IF(VLOOKUP($B$146,Samples!$A$3:$D$100,2,FALSE)='Intermediate Lookups'!$A7&amp;'Intermediate Lookups'!D$1,$B$146, ""))</f>
        <v/>
      </c>
      <c r="E154" s="10" t="str">
        <f>IF($B$146="","",IF(VLOOKUP($B$146,Samples!$A$3:$D$100,2,FALSE)='Intermediate Lookups'!$A7&amp;'Intermediate Lookups'!E$1,$B$146, ""))</f>
        <v/>
      </c>
      <c r="F154" s="10" t="str">
        <f>IF($B$146="","",IF(VLOOKUP($B$146,Samples!$A$3:$D$100,2,FALSE)='Intermediate Lookups'!$A7&amp;'Intermediate Lookups'!F$1,$B$146, ""))</f>
        <v/>
      </c>
      <c r="G154" s="10" t="str">
        <f>IF($B$146="","",IF(VLOOKUP($B$146,Samples!$A$3:$D$100,2,FALSE)='Intermediate Lookups'!$A7&amp;'Intermediate Lookups'!G$1,$B$146, ""))</f>
        <v/>
      </c>
      <c r="H154" s="10" t="str">
        <f>IF($B$146="","",IF(VLOOKUP($B$146,Samples!$A$3:$D$100,2,FALSE)='Intermediate Lookups'!$A7&amp;'Intermediate Lookups'!H$1,$B$146, ""))</f>
        <v/>
      </c>
      <c r="I154" s="10" t="str">
        <f>IF($B$146="","",IF(VLOOKUP($B$146,Samples!$A$3:$D$100,2,FALSE)='Intermediate Lookups'!$A7&amp;'Intermediate Lookups'!I$1,$B$146, ""))</f>
        <v/>
      </c>
      <c r="J154" s="10" t="str">
        <f>IF($B$146="","",IF(VLOOKUP($B$146,Samples!$A$3:$D$100,2,FALSE)='Intermediate Lookups'!$A7&amp;'Intermediate Lookups'!J$1,$B$146, ""))</f>
        <v/>
      </c>
      <c r="K154" s="10" t="str">
        <f>IF($B$146="","",IF(VLOOKUP($B$146,Samples!$A$3:$D$100,2,FALSE)='Intermediate Lookups'!$A7&amp;'Intermediate Lookups'!K$1,$B$146, ""))</f>
        <v/>
      </c>
      <c r="L154" s="10" t="str">
        <f>IF($B$146="","",IF(VLOOKUP($B$146,Samples!$A$3:$D$100,2,FALSE)='Intermediate Lookups'!$A7&amp;'Intermediate Lookups'!L$1,$B$146, ""))</f>
        <v/>
      </c>
      <c r="M154" s="10" t="str">
        <f>IF($B$146="","",IF(VLOOKUP($B$146,Samples!$A$3:$D$100,2,FALSE)='Intermediate Lookups'!$A7&amp;'Intermediate Lookups'!M$1,$B$146, ""))</f>
        <v>dip</v>
      </c>
    </row>
    <row r="155" spans="1:14" x14ac:dyDescent="0.25">
      <c r="A155" t="str">
        <f>IF(B146="","","G")</f>
        <v>G</v>
      </c>
      <c r="B155" s="10" t="str">
        <f>IF($B$146="","",IF(VLOOKUP($B$146,Samples!$A$3:$D$100,2,FALSE)='Intermediate Lookups'!$A8&amp;'Intermediate Lookups'!B$1,$B$146, ""))</f>
        <v/>
      </c>
      <c r="C155" s="10" t="str">
        <f>IF($B$146="","",IF(VLOOKUP($B$146,Samples!$A$3:$D$100,2,FALSE)='Intermediate Lookups'!$A8&amp;'Intermediate Lookups'!C$1,$B$146, ""))</f>
        <v/>
      </c>
      <c r="D155" s="10" t="str">
        <f>IF($B$146="","",IF(VLOOKUP($B$146,Samples!$A$3:$D$100,2,FALSE)='Intermediate Lookups'!$A8&amp;'Intermediate Lookups'!D$1,$B$146, ""))</f>
        <v/>
      </c>
      <c r="E155" s="10" t="str">
        <f>IF($B$146="","",IF(VLOOKUP($B$146,Samples!$A$3:$D$100,2,FALSE)='Intermediate Lookups'!$A8&amp;'Intermediate Lookups'!E$1,$B$146, ""))</f>
        <v/>
      </c>
      <c r="F155" s="10" t="str">
        <f>IF($B$146="","",IF(VLOOKUP($B$146,Samples!$A$3:$D$100,2,FALSE)='Intermediate Lookups'!$A8&amp;'Intermediate Lookups'!F$1,$B$146, ""))</f>
        <v/>
      </c>
      <c r="G155" s="10" t="str">
        <f>IF($B$146="","",IF(VLOOKUP($B$146,Samples!$A$3:$D$100,2,FALSE)='Intermediate Lookups'!$A8&amp;'Intermediate Lookups'!G$1,$B$146, ""))</f>
        <v/>
      </c>
      <c r="H155" s="10" t="str">
        <f>IF($B$146="","",IF(VLOOKUP($B$146,Samples!$A$3:$D$100,2,FALSE)='Intermediate Lookups'!$A8&amp;'Intermediate Lookups'!H$1,$B$146, ""))</f>
        <v/>
      </c>
      <c r="I155" s="10" t="str">
        <f>IF($B$146="","",IF(VLOOKUP($B$146,Samples!$A$3:$D$100,2,FALSE)='Intermediate Lookups'!$A8&amp;'Intermediate Lookups'!I$1,$B$146, ""))</f>
        <v/>
      </c>
      <c r="J155" s="10" t="str">
        <f>IF($B$146="","",IF(VLOOKUP($B$146,Samples!$A$3:$D$100,2,FALSE)='Intermediate Lookups'!$A8&amp;'Intermediate Lookups'!J$1,$B$146, ""))</f>
        <v/>
      </c>
      <c r="K155" s="10" t="str">
        <f>IF($B$146="","",IF(VLOOKUP($B$146,Samples!$A$3:$D$100,2,FALSE)='Intermediate Lookups'!$A8&amp;'Intermediate Lookups'!K$1,$B$146, ""))</f>
        <v/>
      </c>
      <c r="L155" s="10" t="str">
        <f>IF($B$146="","",IF(VLOOKUP($B$146,Samples!$A$3:$D$100,2,FALSE)='Intermediate Lookups'!$A8&amp;'Intermediate Lookups'!L$1,$B$146, ""))</f>
        <v/>
      </c>
      <c r="M155" s="10" t="str">
        <f>IF($B$146="","",IF(VLOOKUP($B$146,Samples!$A$3:$D$100,2,FALSE)='Intermediate Lookups'!$A8&amp;'Intermediate Lookups'!M$1,$B$146, ""))</f>
        <v/>
      </c>
    </row>
    <row r="156" spans="1:14" x14ac:dyDescent="0.25">
      <c r="A156" t="str">
        <f>IF(B146="","","H")</f>
        <v>H</v>
      </c>
      <c r="B156" s="10" t="str">
        <f>IF($B$146="","",IF(VLOOKUP($B$146,Samples!$A$3:$D$100,2,FALSE)='Intermediate Lookups'!$A9&amp;'Intermediate Lookups'!B$1,$B$146, ""))</f>
        <v/>
      </c>
      <c r="C156" s="10" t="str">
        <f>IF($B$146="","",IF(VLOOKUP($B$146,Samples!$A$3:$D$100,2,FALSE)='Intermediate Lookups'!$A9&amp;'Intermediate Lookups'!C$1,$B$146, ""))</f>
        <v/>
      </c>
      <c r="D156" s="10" t="str">
        <f>IF($B$146="","",IF(VLOOKUP($B$146,Samples!$A$3:$D$100,2,FALSE)='Intermediate Lookups'!$A9&amp;'Intermediate Lookups'!D$1,$B$146, ""))</f>
        <v/>
      </c>
      <c r="E156" s="10" t="str">
        <f>IF($B$146="","",IF(VLOOKUP($B$146,Samples!$A$3:$D$100,2,FALSE)='Intermediate Lookups'!$A9&amp;'Intermediate Lookups'!E$1,$B$146, ""))</f>
        <v/>
      </c>
      <c r="F156" s="10" t="str">
        <f>IF($B$146="","",IF(VLOOKUP($B$146,Samples!$A$3:$D$100,2,FALSE)='Intermediate Lookups'!$A9&amp;'Intermediate Lookups'!F$1,$B$146, ""))</f>
        <v/>
      </c>
      <c r="G156" s="10" t="str">
        <f>IF($B$146="","",IF(VLOOKUP($B$146,Samples!$A$3:$D$100,2,FALSE)='Intermediate Lookups'!$A9&amp;'Intermediate Lookups'!G$1,$B$146, ""))</f>
        <v/>
      </c>
      <c r="H156" s="10" t="str">
        <f>IF($B$146="","",IF(VLOOKUP($B$146,Samples!$A$3:$D$100,2,FALSE)='Intermediate Lookups'!$A9&amp;'Intermediate Lookups'!H$1,$B$146, ""))</f>
        <v/>
      </c>
      <c r="I156" s="10" t="str">
        <f>IF($B$146="","",IF(VLOOKUP($B$146,Samples!$A$3:$D$100,2,FALSE)='Intermediate Lookups'!$A9&amp;'Intermediate Lookups'!I$1,$B$146, ""))</f>
        <v/>
      </c>
      <c r="J156" s="10" t="str">
        <f>IF($B$146="","",IF(VLOOKUP($B$146,Samples!$A$3:$D$100,2,FALSE)='Intermediate Lookups'!$A9&amp;'Intermediate Lookups'!J$1,$B$146, ""))</f>
        <v/>
      </c>
      <c r="K156" s="10" t="str">
        <f>IF($B$146="","",IF(VLOOKUP($B$146,Samples!$A$3:$D$100,2,FALSE)='Intermediate Lookups'!$A9&amp;'Intermediate Lookups'!K$1,$B$146, ""))</f>
        <v/>
      </c>
      <c r="L156" s="10" t="str">
        <f>IF($B$146="","",IF(VLOOKUP($B$146,Samples!$A$3:$D$100,2,FALSE)='Intermediate Lookups'!$A9&amp;'Intermediate Lookups'!L$1,$B$146, ""))</f>
        <v/>
      </c>
      <c r="M156" s="10" t="str">
        <f>IF($B$146="","",IF(VLOOKUP($B$146,Samples!$A$3:$D$100,2,FALSE)='Intermediate Lookups'!$A9&amp;'Intermediate Lookups'!M$1,$B$146, ""))</f>
        <v/>
      </c>
    </row>
    <row r="158" spans="1:14" x14ac:dyDescent="0.25">
      <c r="A158" t="str">
        <f>IF(B158="","","Pipetting step")</f>
        <v>Pipetting step</v>
      </c>
      <c r="B158" t="str">
        <f>IF(ISBLANK(Samples!A16),"",Samples!A16)</f>
        <v>egg</v>
      </c>
      <c r="C158">
        <f>IF(B158="","",VLOOKUP(B158,Samples!$A$3:$D$100,4,FALSE))</f>
        <v>2.66</v>
      </c>
      <c r="D158">
        <f>IF(B158="","",8)</f>
        <v>8</v>
      </c>
      <c r="E158">
        <f>IF(B158="","",12)</f>
        <v>12</v>
      </c>
      <c r="F158" t="str">
        <f>IF(B158="","","Standard")</f>
        <v>Standard</v>
      </c>
      <c r="G158" t="str">
        <f>IF(B158="","","Color")</f>
        <v>Color</v>
      </c>
      <c r="I158">
        <f>IF(B158="","",6)</f>
        <v>6</v>
      </c>
      <c r="J158">
        <f>IF(B158="","",6)</f>
        <v>6</v>
      </c>
      <c r="K158" t="str">
        <f>IF(B158="","","Normal")</f>
        <v>Normal</v>
      </c>
      <c r="L158" t="str">
        <f>IF(B158="","","Single-channel")</f>
        <v>Single-channel</v>
      </c>
      <c r="M158" t="str">
        <f>IF(B158="","","No")</f>
        <v>No</v>
      </c>
      <c r="N158" t="str">
        <f>IF(B158="","","No")</f>
        <v>No</v>
      </c>
    </row>
    <row r="159" spans="1:14" x14ac:dyDescent="0.25">
      <c r="M159" t="str">
        <f>IF(B158="","","Per well")</f>
        <v>Per well</v>
      </c>
      <c r="N159" t="str">
        <f>IF(B158="","","On source")</f>
        <v>On source</v>
      </c>
    </row>
    <row r="160" spans="1:14" x14ac:dyDescent="0.25">
      <c r="B160">
        <f>IF(B158="","",1)</f>
        <v>1</v>
      </c>
      <c r="C160">
        <f>IF(B158="","",2)</f>
        <v>2</v>
      </c>
      <c r="D160">
        <f>IF(B158="","",3)</f>
        <v>3</v>
      </c>
      <c r="E160">
        <f>IF(B158="","",4)</f>
        <v>4</v>
      </c>
      <c r="F160">
        <f>IF(B158="","",5)</f>
        <v>5</v>
      </c>
      <c r="G160">
        <f>IF(B158="","",6)</f>
        <v>6</v>
      </c>
      <c r="H160">
        <f>IF(B158="","",7)</f>
        <v>7</v>
      </c>
      <c r="I160">
        <f>IF(B158="","",8)</f>
        <v>8</v>
      </c>
      <c r="J160">
        <f>IF(B158="","",9)</f>
        <v>9</v>
      </c>
      <c r="K160">
        <f>IF(B158="","",10)</f>
        <v>10</v>
      </c>
      <c r="L160">
        <f>IF(B158="","",11)</f>
        <v>11</v>
      </c>
      <c r="M160">
        <f>IF(B158="","",12)</f>
        <v>12</v>
      </c>
    </row>
    <row r="161" spans="1:14" x14ac:dyDescent="0.25">
      <c r="A161" t="str">
        <f>IF(B158="","","A")</f>
        <v>A</v>
      </c>
      <c r="B161" s="10" t="str">
        <f>IF($B$158="","",IF(VLOOKUP($B$158,Samples!$A$3:$D$100,2,FALSE)='Intermediate Lookups'!$A2&amp;'Intermediate Lookups'!B$1,$B$158, ""))</f>
        <v/>
      </c>
      <c r="C161" s="10" t="str">
        <f>IF($B$158="","",IF(VLOOKUP($B$158,Samples!$A$3:$D$100,2,FALSE)='Intermediate Lookups'!$A2&amp;'Intermediate Lookups'!C$1,$B$158, ""))</f>
        <v/>
      </c>
      <c r="D161" s="10" t="str">
        <f>IF($B$158="","",IF(VLOOKUP($B$158,Samples!$A$3:$D$100,2,FALSE)='Intermediate Lookups'!$A2&amp;'Intermediate Lookups'!D$1,$B$158, ""))</f>
        <v/>
      </c>
      <c r="E161" s="10" t="str">
        <f>IF($B$158="","",IF(VLOOKUP($B$158,Samples!$A$3:$D$100,2,FALSE)='Intermediate Lookups'!$A2&amp;'Intermediate Lookups'!E$1,$B$158, ""))</f>
        <v/>
      </c>
      <c r="F161" s="10" t="str">
        <f>IF($B$158="","",IF(VLOOKUP($B$158,Samples!$A$3:$D$100,2,FALSE)='Intermediate Lookups'!$A2&amp;'Intermediate Lookups'!F$1,$B$158, ""))</f>
        <v/>
      </c>
      <c r="G161" s="10" t="str">
        <f>IF($B$158="","",IF(VLOOKUP($B$158,Samples!$A$3:$D$100,2,FALSE)='Intermediate Lookups'!$A2&amp;'Intermediate Lookups'!G$1,$B$158, ""))</f>
        <v/>
      </c>
      <c r="H161" s="10" t="str">
        <f>IF($B$158="","",IF(VLOOKUP($B$158,Samples!$A$3:$D$100,2,FALSE)='Intermediate Lookups'!$A2&amp;'Intermediate Lookups'!H$1,$B$158, ""))</f>
        <v/>
      </c>
      <c r="I161" s="10" t="str">
        <f>IF($B$158="","",IF(VLOOKUP($B$158,Samples!$A$3:$D$100,2,FALSE)='Intermediate Lookups'!$A2&amp;'Intermediate Lookups'!I$1,$B$158, ""))</f>
        <v/>
      </c>
      <c r="J161" s="10" t="str">
        <f>IF($B$158="","",IF(VLOOKUP($B$158,Samples!$A$3:$D$100,2,FALSE)='Intermediate Lookups'!$A2&amp;'Intermediate Lookups'!J$1,$B$158, ""))</f>
        <v/>
      </c>
      <c r="K161" s="10" t="str">
        <f>IF($B$158="","",IF(VLOOKUP($B$158,Samples!$A$3:$D$100,2,FALSE)='Intermediate Lookups'!$A2&amp;'Intermediate Lookups'!K$1,$B$158, ""))</f>
        <v/>
      </c>
      <c r="L161" s="10" t="str">
        <f>IF($B$158="","",IF(VLOOKUP($B$158,Samples!$A$3:$D$100,2,FALSE)='Intermediate Lookups'!$A2&amp;'Intermediate Lookups'!L$1,$B$158, ""))</f>
        <v/>
      </c>
      <c r="M161" s="10" t="str">
        <f>IF($B$158="","",IF(VLOOKUP($B$158,Samples!$A$3:$D$100,2,FALSE)='Intermediate Lookups'!$A2&amp;'Intermediate Lookups'!M$1,$B$158, ""))</f>
        <v/>
      </c>
    </row>
    <row r="162" spans="1:14" x14ac:dyDescent="0.25">
      <c r="A162" t="str">
        <f>IF(B158="","","B")</f>
        <v>B</v>
      </c>
      <c r="B162" s="10" t="str">
        <f>IF($B$158="","",IF(VLOOKUP($B$158,Samples!$A$3:$D$100,2,FALSE)='Intermediate Lookups'!$A3&amp;'Intermediate Lookups'!B$1,$B$158, ""))</f>
        <v/>
      </c>
      <c r="C162" s="10" t="str">
        <f>IF($B$158="","",IF(VLOOKUP($B$158,Samples!$A$3:$D$100,2,FALSE)='Intermediate Lookups'!$A3&amp;'Intermediate Lookups'!C$1,$B$158, ""))</f>
        <v/>
      </c>
      <c r="D162" s="10" t="str">
        <f>IF($B$158="","",IF(VLOOKUP($B$158,Samples!$A$3:$D$100,2,FALSE)='Intermediate Lookups'!$A3&amp;'Intermediate Lookups'!D$1,$B$158, ""))</f>
        <v/>
      </c>
      <c r="E162" s="10" t="str">
        <f>IF($B$158="","",IF(VLOOKUP($B$158,Samples!$A$3:$D$100,2,FALSE)='Intermediate Lookups'!$A3&amp;'Intermediate Lookups'!E$1,$B$158, ""))</f>
        <v/>
      </c>
      <c r="F162" s="10" t="str">
        <f>IF($B$158="","",IF(VLOOKUP($B$158,Samples!$A$3:$D$100,2,FALSE)='Intermediate Lookups'!$A3&amp;'Intermediate Lookups'!F$1,$B$158, ""))</f>
        <v/>
      </c>
      <c r="G162" s="10" t="str">
        <f>IF($B$158="","",IF(VLOOKUP($B$158,Samples!$A$3:$D$100,2,FALSE)='Intermediate Lookups'!$A3&amp;'Intermediate Lookups'!G$1,$B$158, ""))</f>
        <v/>
      </c>
      <c r="H162" s="10" t="str">
        <f>IF($B$158="","",IF(VLOOKUP($B$158,Samples!$A$3:$D$100,2,FALSE)='Intermediate Lookups'!$A3&amp;'Intermediate Lookups'!H$1,$B$158, ""))</f>
        <v/>
      </c>
      <c r="I162" s="10" t="str">
        <f>IF($B$158="","",IF(VLOOKUP($B$158,Samples!$A$3:$D$100,2,FALSE)='Intermediate Lookups'!$A3&amp;'Intermediate Lookups'!I$1,$B$158, ""))</f>
        <v/>
      </c>
      <c r="J162" s="10" t="str">
        <f>IF($B$158="","",IF(VLOOKUP($B$158,Samples!$A$3:$D$100,2,FALSE)='Intermediate Lookups'!$A3&amp;'Intermediate Lookups'!J$1,$B$158, ""))</f>
        <v/>
      </c>
      <c r="K162" s="10" t="str">
        <f>IF($B$158="","",IF(VLOOKUP($B$158,Samples!$A$3:$D$100,2,FALSE)='Intermediate Lookups'!$A3&amp;'Intermediate Lookups'!K$1,$B$158, ""))</f>
        <v/>
      </c>
      <c r="L162" s="10" t="str">
        <f>IF($B$158="","",IF(VLOOKUP($B$158,Samples!$A$3:$D$100,2,FALSE)='Intermediate Lookups'!$A3&amp;'Intermediate Lookups'!L$1,$B$158, ""))</f>
        <v/>
      </c>
      <c r="M162" s="10" t="str">
        <f>IF($B$158="","",IF(VLOOKUP($B$158,Samples!$A$3:$D$100,2,FALSE)='Intermediate Lookups'!$A3&amp;'Intermediate Lookups'!M$1,$B$158, ""))</f>
        <v/>
      </c>
    </row>
    <row r="163" spans="1:14" x14ac:dyDescent="0.25">
      <c r="A163" t="str">
        <f>IF(B158="","","C")</f>
        <v>C</v>
      </c>
      <c r="B163" s="10" t="str">
        <f>IF($B$158="","",IF(VLOOKUP($B$158,Samples!$A$3:$D$100,2,FALSE)='Intermediate Lookups'!$A4&amp;'Intermediate Lookups'!B$1,$B$158, ""))</f>
        <v/>
      </c>
      <c r="C163" s="10" t="str">
        <f>IF($B$158="","",IF(VLOOKUP($B$158,Samples!$A$3:$D$100,2,FALSE)='Intermediate Lookups'!$A4&amp;'Intermediate Lookups'!C$1,$B$158, ""))</f>
        <v/>
      </c>
      <c r="D163" s="10" t="str">
        <f>IF($B$158="","",IF(VLOOKUP($B$158,Samples!$A$3:$D$100,2,FALSE)='Intermediate Lookups'!$A4&amp;'Intermediate Lookups'!D$1,$B$158, ""))</f>
        <v/>
      </c>
      <c r="E163" s="10" t="str">
        <f>IF($B$158="","",IF(VLOOKUP($B$158,Samples!$A$3:$D$100,2,FALSE)='Intermediate Lookups'!$A4&amp;'Intermediate Lookups'!E$1,$B$158, ""))</f>
        <v/>
      </c>
      <c r="F163" s="10" t="str">
        <f>IF($B$158="","",IF(VLOOKUP($B$158,Samples!$A$3:$D$100,2,FALSE)='Intermediate Lookups'!$A4&amp;'Intermediate Lookups'!F$1,$B$158, ""))</f>
        <v/>
      </c>
      <c r="G163" s="10" t="str">
        <f>IF($B$158="","",IF(VLOOKUP($B$158,Samples!$A$3:$D$100,2,FALSE)='Intermediate Lookups'!$A4&amp;'Intermediate Lookups'!G$1,$B$158, ""))</f>
        <v/>
      </c>
      <c r="H163" s="10" t="str">
        <f>IF($B$158="","",IF(VLOOKUP($B$158,Samples!$A$3:$D$100,2,FALSE)='Intermediate Lookups'!$A4&amp;'Intermediate Lookups'!H$1,$B$158, ""))</f>
        <v/>
      </c>
      <c r="I163" s="10" t="str">
        <f>IF($B$158="","",IF(VLOOKUP($B$158,Samples!$A$3:$D$100,2,FALSE)='Intermediate Lookups'!$A4&amp;'Intermediate Lookups'!I$1,$B$158, ""))</f>
        <v/>
      </c>
      <c r="J163" s="10" t="str">
        <f>IF($B$158="","",IF(VLOOKUP($B$158,Samples!$A$3:$D$100,2,FALSE)='Intermediate Lookups'!$A4&amp;'Intermediate Lookups'!J$1,$B$158, ""))</f>
        <v/>
      </c>
      <c r="K163" s="10" t="str">
        <f>IF($B$158="","",IF(VLOOKUP($B$158,Samples!$A$3:$D$100,2,FALSE)='Intermediate Lookups'!$A4&amp;'Intermediate Lookups'!K$1,$B$158, ""))</f>
        <v/>
      </c>
      <c r="L163" s="10" t="str">
        <f>IF($B$158="","",IF(VLOOKUP($B$158,Samples!$A$3:$D$100,2,FALSE)='Intermediate Lookups'!$A4&amp;'Intermediate Lookups'!L$1,$B$158, ""))</f>
        <v/>
      </c>
      <c r="M163" s="10" t="str">
        <f>IF($B$158="","",IF(VLOOKUP($B$158,Samples!$A$3:$D$100,2,FALSE)='Intermediate Lookups'!$A4&amp;'Intermediate Lookups'!M$1,$B$158, ""))</f>
        <v/>
      </c>
    </row>
    <row r="164" spans="1:14" x14ac:dyDescent="0.25">
      <c r="A164" t="str">
        <f>IF(B158="","","D")</f>
        <v>D</v>
      </c>
      <c r="B164" s="10" t="str">
        <f>IF($B$158="","",IF(VLOOKUP($B$158,Samples!$A$3:$D$100,2,FALSE)='Intermediate Lookups'!$A5&amp;'Intermediate Lookups'!B$1,$B$158, ""))</f>
        <v/>
      </c>
      <c r="C164" s="10" t="str">
        <f>IF($B$158="","",IF(VLOOKUP($B$158,Samples!$A$3:$D$100,2,FALSE)='Intermediate Lookups'!$A5&amp;'Intermediate Lookups'!C$1,$B$158, ""))</f>
        <v/>
      </c>
      <c r="D164" s="10" t="str">
        <f>IF($B$158="","",IF(VLOOKUP($B$158,Samples!$A$3:$D$100,2,FALSE)='Intermediate Lookups'!$A5&amp;'Intermediate Lookups'!D$1,$B$158, ""))</f>
        <v>egg</v>
      </c>
      <c r="E164" s="10" t="str">
        <f>IF($B$158="","",IF(VLOOKUP($B$158,Samples!$A$3:$D$100,2,FALSE)='Intermediate Lookups'!$A5&amp;'Intermediate Lookups'!E$1,$B$158, ""))</f>
        <v/>
      </c>
      <c r="F164" s="10" t="str">
        <f>IF($B$158="","",IF(VLOOKUP($B$158,Samples!$A$3:$D$100,2,FALSE)='Intermediate Lookups'!$A5&amp;'Intermediate Lookups'!F$1,$B$158, ""))</f>
        <v/>
      </c>
      <c r="G164" s="10" t="str">
        <f>IF($B$158="","",IF(VLOOKUP($B$158,Samples!$A$3:$D$100,2,FALSE)='Intermediate Lookups'!$A5&amp;'Intermediate Lookups'!G$1,$B$158, ""))</f>
        <v/>
      </c>
      <c r="H164" s="10" t="str">
        <f>IF($B$158="","",IF(VLOOKUP($B$158,Samples!$A$3:$D$100,2,FALSE)='Intermediate Lookups'!$A5&amp;'Intermediate Lookups'!H$1,$B$158, ""))</f>
        <v/>
      </c>
      <c r="I164" s="10" t="str">
        <f>IF($B$158="","",IF(VLOOKUP($B$158,Samples!$A$3:$D$100,2,FALSE)='Intermediate Lookups'!$A5&amp;'Intermediate Lookups'!I$1,$B$158, ""))</f>
        <v/>
      </c>
      <c r="J164" s="10" t="str">
        <f>IF($B$158="","",IF(VLOOKUP($B$158,Samples!$A$3:$D$100,2,FALSE)='Intermediate Lookups'!$A5&amp;'Intermediate Lookups'!J$1,$B$158, ""))</f>
        <v/>
      </c>
      <c r="K164" s="10" t="str">
        <f>IF($B$158="","",IF(VLOOKUP($B$158,Samples!$A$3:$D$100,2,FALSE)='Intermediate Lookups'!$A5&amp;'Intermediate Lookups'!K$1,$B$158, ""))</f>
        <v/>
      </c>
      <c r="L164" s="10" t="str">
        <f>IF($B$158="","",IF(VLOOKUP($B$158,Samples!$A$3:$D$100,2,FALSE)='Intermediate Lookups'!$A5&amp;'Intermediate Lookups'!L$1,$B$158, ""))</f>
        <v/>
      </c>
      <c r="M164" s="10" t="str">
        <f>IF($B$158="","",IF(VLOOKUP($B$158,Samples!$A$3:$D$100,2,FALSE)='Intermediate Lookups'!$A5&amp;'Intermediate Lookups'!M$1,$B$158, ""))</f>
        <v/>
      </c>
    </row>
    <row r="165" spans="1:14" x14ac:dyDescent="0.25">
      <c r="A165" t="str">
        <f>IF(B158="","","E")</f>
        <v>E</v>
      </c>
      <c r="B165" s="10" t="str">
        <f>IF($B$158="","",IF(VLOOKUP($B$158,Samples!$A$3:$D$100,2,FALSE)='Intermediate Lookups'!$A6&amp;'Intermediate Lookups'!B$1,$B$158, ""))</f>
        <v/>
      </c>
      <c r="C165" s="10" t="str">
        <f>IF($B$158="","",IF(VLOOKUP($B$158,Samples!$A$3:$D$100,2,FALSE)='Intermediate Lookups'!$A6&amp;'Intermediate Lookups'!C$1,$B$158, ""))</f>
        <v/>
      </c>
      <c r="D165" s="10" t="str">
        <f>IF($B$158="","",IF(VLOOKUP($B$158,Samples!$A$3:$D$100,2,FALSE)='Intermediate Lookups'!$A6&amp;'Intermediate Lookups'!D$1,$B$158, ""))</f>
        <v/>
      </c>
      <c r="E165" s="10" t="str">
        <f>IF($B$158="","",IF(VLOOKUP($B$158,Samples!$A$3:$D$100,2,FALSE)='Intermediate Lookups'!$A6&amp;'Intermediate Lookups'!E$1,$B$158, ""))</f>
        <v/>
      </c>
      <c r="F165" s="10" t="str">
        <f>IF($B$158="","",IF(VLOOKUP($B$158,Samples!$A$3:$D$100,2,FALSE)='Intermediate Lookups'!$A6&amp;'Intermediate Lookups'!F$1,$B$158, ""))</f>
        <v/>
      </c>
      <c r="G165" s="10" t="str">
        <f>IF($B$158="","",IF(VLOOKUP($B$158,Samples!$A$3:$D$100,2,FALSE)='Intermediate Lookups'!$A6&amp;'Intermediate Lookups'!G$1,$B$158, ""))</f>
        <v/>
      </c>
      <c r="H165" s="10" t="str">
        <f>IF($B$158="","",IF(VLOOKUP($B$158,Samples!$A$3:$D$100,2,FALSE)='Intermediate Lookups'!$A6&amp;'Intermediate Lookups'!H$1,$B$158, ""))</f>
        <v/>
      </c>
      <c r="I165" s="10" t="str">
        <f>IF($B$158="","",IF(VLOOKUP($B$158,Samples!$A$3:$D$100,2,FALSE)='Intermediate Lookups'!$A6&amp;'Intermediate Lookups'!I$1,$B$158, ""))</f>
        <v/>
      </c>
      <c r="J165" s="10" t="str">
        <f>IF($B$158="","",IF(VLOOKUP($B$158,Samples!$A$3:$D$100,2,FALSE)='Intermediate Lookups'!$A6&amp;'Intermediate Lookups'!J$1,$B$158, ""))</f>
        <v/>
      </c>
      <c r="K165" s="10" t="str">
        <f>IF($B$158="","",IF(VLOOKUP($B$158,Samples!$A$3:$D$100,2,FALSE)='Intermediate Lookups'!$A6&amp;'Intermediate Lookups'!K$1,$B$158, ""))</f>
        <v/>
      </c>
      <c r="L165" s="10" t="str">
        <f>IF($B$158="","",IF(VLOOKUP($B$158,Samples!$A$3:$D$100,2,FALSE)='Intermediate Lookups'!$A6&amp;'Intermediate Lookups'!L$1,$B$158, ""))</f>
        <v/>
      </c>
      <c r="M165" s="10" t="str">
        <f>IF($B$158="","",IF(VLOOKUP($B$158,Samples!$A$3:$D$100,2,FALSE)='Intermediate Lookups'!$A6&amp;'Intermediate Lookups'!M$1,$B$158, ""))</f>
        <v/>
      </c>
    </row>
    <row r="166" spans="1:14" x14ac:dyDescent="0.25">
      <c r="A166" t="str">
        <f>IF(B158="","","F")</f>
        <v>F</v>
      </c>
      <c r="B166" s="10" t="str">
        <f>IF($B$158="","",IF(VLOOKUP($B$158,Samples!$A$3:$D$100,2,FALSE)='Intermediate Lookups'!$A7&amp;'Intermediate Lookups'!B$1,$B$158, ""))</f>
        <v/>
      </c>
      <c r="C166" s="10" t="str">
        <f>IF($B$158="","",IF(VLOOKUP($B$158,Samples!$A$3:$D$100,2,FALSE)='Intermediate Lookups'!$A7&amp;'Intermediate Lookups'!C$1,$B$158, ""))</f>
        <v/>
      </c>
      <c r="D166" s="10" t="str">
        <f>IF($B$158="","",IF(VLOOKUP($B$158,Samples!$A$3:$D$100,2,FALSE)='Intermediate Lookups'!$A7&amp;'Intermediate Lookups'!D$1,$B$158, ""))</f>
        <v/>
      </c>
      <c r="E166" s="10" t="str">
        <f>IF($B$158="","",IF(VLOOKUP($B$158,Samples!$A$3:$D$100,2,FALSE)='Intermediate Lookups'!$A7&amp;'Intermediate Lookups'!E$1,$B$158, ""))</f>
        <v/>
      </c>
      <c r="F166" s="10" t="str">
        <f>IF($B$158="","",IF(VLOOKUP($B$158,Samples!$A$3:$D$100,2,FALSE)='Intermediate Lookups'!$A7&amp;'Intermediate Lookups'!F$1,$B$158, ""))</f>
        <v/>
      </c>
      <c r="G166" s="10" t="str">
        <f>IF($B$158="","",IF(VLOOKUP($B$158,Samples!$A$3:$D$100,2,FALSE)='Intermediate Lookups'!$A7&amp;'Intermediate Lookups'!G$1,$B$158, ""))</f>
        <v/>
      </c>
      <c r="H166" s="10" t="str">
        <f>IF($B$158="","",IF(VLOOKUP($B$158,Samples!$A$3:$D$100,2,FALSE)='Intermediate Lookups'!$A7&amp;'Intermediate Lookups'!H$1,$B$158, ""))</f>
        <v/>
      </c>
      <c r="I166" s="10" t="str">
        <f>IF($B$158="","",IF(VLOOKUP($B$158,Samples!$A$3:$D$100,2,FALSE)='Intermediate Lookups'!$A7&amp;'Intermediate Lookups'!I$1,$B$158, ""))</f>
        <v/>
      </c>
      <c r="J166" s="10" t="str">
        <f>IF($B$158="","",IF(VLOOKUP($B$158,Samples!$A$3:$D$100,2,FALSE)='Intermediate Lookups'!$A7&amp;'Intermediate Lookups'!J$1,$B$158, ""))</f>
        <v/>
      </c>
      <c r="K166" s="10" t="str">
        <f>IF($B$158="","",IF(VLOOKUP($B$158,Samples!$A$3:$D$100,2,FALSE)='Intermediate Lookups'!$A7&amp;'Intermediate Lookups'!K$1,$B$158, ""))</f>
        <v/>
      </c>
      <c r="L166" s="10" t="str">
        <f>IF($B$158="","",IF(VLOOKUP($B$158,Samples!$A$3:$D$100,2,FALSE)='Intermediate Lookups'!$A7&amp;'Intermediate Lookups'!L$1,$B$158, ""))</f>
        <v/>
      </c>
      <c r="M166" s="10" t="str">
        <f>IF($B$158="","",IF(VLOOKUP($B$158,Samples!$A$3:$D$100,2,FALSE)='Intermediate Lookups'!$A7&amp;'Intermediate Lookups'!M$1,$B$158, ""))</f>
        <v/>
      </c>
    </row>
    <row r="167" spans="1:14" x14ac:dyDescent="0.25">
      <c r="A167" t="str">
        <f>IF(B158="","","G")</f>
        <v>G</v>
      </c>
      <c r="B167" s="10" t="str">
        <f>IF($B$158="","",IF(VLOOKUP($B$158,Samples!$A$3:$D$100,2,FALSE)='Intermediate Lookups'!$A8&amp;'Intermediate Lookups'!B$1,$B$158, ""))</f>
        <v/>
      </c>
      <c r="C167" s="10" t="str">
        <f>IF($B$158="","",IF(VLOOKUP($B$158,Samples!$A$3:$D$100,2,FALSE)='Intermediate Lookups'!$A8&amp;'Intermediate Lookups'!C$1,$B$158, ""))</f>
        <v/>
      </c>
      <c r="D167" s="10" t="str">
        <f>IF($B$158="","",IF(VLOOKUP($B$158,Samples!$A$3:$D$100,2,FALSE)='Intermediate Lookups'!$A8&amp;'Intermediate Lookups'!D$1,$B$158, ""))</f>
        <v/>
      </c>
      <c r="E167" s="10" t="str">
        <f>IF($B$158="","",IF(VLOOKUP($B$158,Samples!$A$3:$D$100,2,FALSE)='Intermediate Lookups'!$A8&amp;'Intermediate Lookups'!E$1,$B$158, ""))</f>
        <v/>
      </c>
      <c r="F167" s="10" t="str">
        <f>IF($B$158="","",IF(VLOOKUP($B$158,Samples!$A$3:$D$100,2,FALSE)='Intermediate Lookups'!$A8&amp;'Intermediate Lookups'!F$1,$B$158, ""))</f>
        <v/>
      </c>
      <c r="G167" s="10" t="str">
        <f>IF($B$158="","",IF(VLOOKUP($B$158,Samples!$A$3:$D$100,2,FALSE)='Intermediate Lookups'!$A8&amp;'Intermediate Lookups'!G$1,$B$158, ""))</f>
        <v/>
      </c>
      <c r="H167" s="10" t="str">
        <f>IF($B$158="","",IF(VLOOKUP($B$158,Samples!$A$3:$D$100,2,FALSE)='Intermediate Lookups'!$A8&amp;'Intermediate Lookups'!H$1,$B$158, ""))</f>
        <v/>
      </c>
      <c r="I167" s="10" t="str">
        <f>IF($B$158="","",IF(VLOOKUP($B$158,Samples!$A$3:$D$100,2,FALSE)='Intermediate Lookups'!$A8&amp;'Intermediate Lookups'!I$1,$B$158, ""))</f>
        <v/>
      </c>
      <c r="J167" s="10" t="str">
        <f>IF($B$158="","",IF(VLOOKUP($B$158,Samples!$A$3:$D$100,2,FALSE)='Intermediate Lookups'!$A8&amp;'Intermediate Lookups'!J$1,$B$158, ""))</f>
        <v/>
      </c>
      <c r="K167" s="10" t="str">
        <f>IF($B$158="","",IF(VLOOKUP($B$158,Samples!$A$3:$D$100,2,FALSE)='Intermediate Lookups'!$A8&amp;'Intermediate Lookups'!K$1,$B$158, ""))</f>
        <v/>
      </c>
      <c r="L167" s="10" t="str">
        <f>IF($B$158="","",IF(VLOOKUP($B$158,Samples!$A$3:$D$100,2,FALSE)='Intermediate Lookups'!$A8&amp;'Intermediate Lookups'!L$1,$B$158, ""))</f>
        <v/>
      </c>
      <c r="M167" s="10" t="str">
        <f>IF($B$158="","",IF(VLOOKUP($B$158,Samples!$A$3:$D$100,2,FALSE)='Intermediate Lookups'!$A8&amp;'Intermediate Lookups'!M$1,$B$158, ""))</f>
        <v/>
      </c>
    </row>
    <row r="168" spans="1:14" x14ac:dyDescent="0.25">
      <c r="A168" t="str">
        <f>IF(B158="","","H")</f>
        <v>H</v>
      </c>
      <c r="B168" s="10" t="str">
        <f>IF($B$158="","",IF(VLOOKUP($B$158,Samples!$A$3:$D$100,2,FALSE)='Intermediate Lookups'!$A9&amp;'Intermediate Lookups'!B$1,$B$158, ""))</f>
        <v/>
      </c>
      <c r="C168" s="10" t="str">
        <f>IF($B$158="","",IF(VLOOKUP($B$158,Samples!$A$3:$D$100,2,FALSE)='Intermediate Lookups'!$A9&amp;'Intermediate Lookups'!C$1,$B$158, ""))</f>
        <v/>
      </c>
      <c r="D168" s="10" t="str">
        <f>IF($B$158="","",IF(VLOOKUP($B$158,Samples!$A$3:$D$100,2,FALSE)='Intermediate Lookups'!$A9&amp;'Intermediate Lookups'!D$1,$B$158, ""))</f>
        <v/>
      </c>
      <c r="E168" s="10" t="str">
        <f>IF($B$158="","",IF(VLOOKUP($B$158,Samples!$A$3:$D$100,2,FALSE)='Intermediate Lookups'!$A9&amp;'Intermediate Lookups'!E$1,$B$158, ""))</f>
        <v/>
      </c>
      <c r="F168" s="10" t="str">
        <f>IF($B$158="","",IF(VLOOKUP($B$158,Samples!$A$3:$D$100,2,FALSE)='Intermediate Lookups'!$A9&amp;'Intermediate Lookups'!F$1,$B$158, ""))</f>
        <v/>
      </c>
      <c r="G168" s="10" t="str">
        <f>IF($B$158="","",IF(VLOOKUP($B$158,Samples!$A$3:$D$100,2,FALSE)='Intermediate Lookups'!$A9&amp;'Intermediate Lookups'!G$1,$B$158, ""))</f>
        <v/>
      </c>
      <c r="H168" s="10" t="str">
        <f>IF($B$158="","",IF(VLOOKUP($B$158,Samples!$A$3:$D$100,2,FALSE)='Intermediate Lookups'!$A9&amp;'Intermediate Lookups'!H$1,$B$158, ""))</f>
        <v/>
      </c>
      <c r="I168" s="10" t="str">
        <f>IF($B$158="","",IF(VLOOKUP($B$158,Samples!$A$3:$D$100,2,FALSE)='Intermediate Lookups'!$A9&amp;'Intermediate Lookups'!I$1,$B$158, ""))</f>
        <v/>
      </c>
      <c r="J168" s="10" t="str">
        <f>IF($B$158="","",IF(VLOOKUP($B$158,Samples!$A$3:$D$100,2,FALSE)='Intermediate Lookups'!$A9&amp;'Intermediate Lookups'!J$1,$B$158, ""))</f>
        <v/>
      </c>
      <c r="K168" s="10" t="str">
        <f>IF($B$158="","",IF(VLOOKUP($B$158,Samples!$A$3:$D$100,2,FALSE)='Intermediate Lookups'!$A9&amp;'Intermediate Lookups'!K$1,$B$158, ""))</f>
        <v/>
      </c>
      <c r="L168" s="10" t="str">
        <f>IF($B$158="","",IF(VLOOKUP($B$158,Samples!$A$3:$D$100,2,FALSE)='Intermediate Lookups'!$A9&amp;'Intermediate Lookups'!L$1,$B$158, ""))</f>
        <v/>
      </c>
      <c r="M168" s="10" t="str">
        <f>IF($B$158="","",IF(VLOOKUP($B$158,Samples!$A$3:$D$100,2,FALSE)='Intermediate Lookups'!$A9&amp;'Intermediate Lookups'!M$1,$B$158, ""))</f>
        <v/>
      </c>
    </row>
    <row r="170" spans="1:14" x14ac:dyDescent="0.25">
      <c r="A170" t="str">
        <f>IF(B170="","","Pipetting step")</f>
        <v>Pipetting step</v>
      </c>
      <c r="B170" t="str">
        <f>IF(ISBLANK(Samples!A17),"",Samples!A17)</f>
        <v>fred</v>
      </c>
      <c r="C170">
        <f>IF(B170="","",VLOOKUP(B170,Samples!$A$3:$D$100,4,FALSE))</f>
        <v>2.31</v>
      </c>
      <c r="D170">
        <f>IF(B170="","",8)</f>
        <v>8</v>
      </c>
      <c r="E170">
        <f>IF(B170="","",12)</f>
        <v>12</v>
      </c>
      <c r="F170" t="str">
        <f>IF(B170="","","Standard")</f>
        <v>Standard</v>
      </c>
      <c r="G170" t="str">
        <f>IF(B170="","","Color")</f>
        <v>Color</v>
      </c>
      <c r="I170">
        <f>IF(B170="","",6)</f>
        <v>6</v>
      </c>
      <c r="J170">
        <f>IF(B170="","",6)</f>
        <v>6</v>
      </c>
      <c r="K170" t="str">
        <f>IF(B170="","","Normal")</f>
        <v>Normal</v>
      </c>
      <c r="L170" t="str">
        <f>IF(B170="","","Single-channel")</f>
        <v>Single-channel</v>
      </c>
      <c r="M170" t="str">
        <f>IF(B170="","","No")</f>
        <v>No</v>
      </c>
      <c r="N170" t="str">
        <f>IF(B170="","","No")</f>
        <v>No</v>
      </c>
    </row>
    <row r="171" spans="1:14" x14ac:dyDescent="0.25">
      <c r="M171" t="str">
        <f>IF(B170="","","Per well")</f>
        <v>Per well</v>
      </c>
      <c r="N171" t="str">
        <f>IF(B170="","","On source")</f>
        <v>On source</v>
      </c>
    </row>
    <row r="172" spans="1:14" x14ac:dyDescent="0.25">
      <c r="B172">
        <f>IF(B170="","",1)</f>
        <v>1</v>
      </c>
      <c r="C172">
        <f>IF(B170="","",2)</f>
        <v>2</v>
      </c>
      <c r="D172">
        <f>IF(B170="","",3)</f>
        <v>3</v>
      </c>
      <c r="E172">
        <f>IF(B170="","",4)</f>
        <v>4</v>
      </c>
      <c r="F172">
        <f>IF(B170="","",5)</f>
        <v>5</v>
      </c>
      <c r="G172">
        <f>IF(B170="","",6)</f>
        <v>6</v>
      </c>
      <c r="H172">
        <f>IF(B170="","",7)</f>
        <v>7</v>
      </c>
      <c r="I172">
        <f>IF(B170="","",8)</f>
        <v>8</v>
      </c>
      <c r="J172">
        <f>IF(B170="","",9)</f>
        <v>9</v>
      </c>
      <c r="K172">
        <f>IF(B170="","",10)</f>
        <v>10</v>
      </c>
      <c r="L172">
        <f>IF(B170="","",11)</f>
        <v>11</v>
      </c>
      <c r="M172">
        <f>IF(B170="","",12)</f>
        <v>12</v>
      </c>
    </row>
    <row r="173" spans="1:14" x14ac:dyDescent="0.25">
      <c r="A173" t="str">
        <f>IF(B170="","","A")</f>
        <v>A</v>
      </c>
      <c r="B173" s="10" t="str">
        <f>IF($B$170="","",IF(VLOOKUP($B$170,Samples!$A$3:$D$100,2,FALSE)='Intermediate Lookups'!$A2&amp;'Intermediate Lookups'!B$1,$B$170, ""))</f>
        <v/>
      </c>
      <c r="C173" s="10" t="str">
        <f>IF($B$170="","",IF(VLOOKUP($B$170,Samples!$A$3:$D$100,2,FALSE)='Intermediate Lookups'!$A2&amp;'Intermediate Lookups'!C$1,$B$170, ""))</f>
        <v/>
      </c>
      <c r="D173" s="10" t="str">
        <f>IF($B$170="","",IF(VLOOKUP($B$170,Samples!$A$3:$D$100,2,FALSE)='Intermediate Lookups'!$A2&amp;'Intermediate Lookups'!D$1,$B$170, ""))</f>
        <v/>
      </c>
      <c r="E173" s="10" t="str">
        <f>IF($B$170="","",IF(VLOOKUP($B$170,Samples!$A$3:$D$100,2,FALSE)='Intermediate Lookups'!$A2&amp;'Intermediate Lookups'!E$1,$B$170, ""))</f>
        <v/>
      </c>
      <c r="F173" s="10" t="str">
        <f>IF($B$170="","",IF(VLOOKUP($B$170,Samples!$A$3:$D$100,2,FALSE)='Intermediate Lookups'!$A2&amp;'Intermediate Lookups'!F$1,$B$170, ""))</f>
        <v>fred</v>
      </c>
      <c r="G173" s="10" t="str">
        <f>IF($B$170="","",IF(VLOOKUP($B$170,Samples!$A$3:$D$100,2,FALSE)='Intermediate Lookups'!$A2&amp;'Intermediate Lookups'!G$1,$B$170, ""))</f>
        <v/>
      </c>
      <c r="H173" s="10" t="str">
        <f>IF($B$170="","",IF(VLOOKUP($B$170,Samples!$A$3:$D$100,2,FALSE)='Intermediate Lookups'!$A2&amp;'Intermediate Lookups'!H$1,$B$170, ""))</f>
        <v/>
      </c>
      <c r="I173" s="10" t="str">
        <f>IF($B$170="","",IF(VLOOKUP($B$170,Samples!$A$3:$D$100,2,FALSE)='Intermediate Lookups'!$A2&amp;'Intermediate Lookups'!I$1,$B$170, ""))</f>
        <v/>
      </c>
      <c r="J173" s="10" t="str">
        <f>IF($B$170="","",IF(VLOOKUP($B$170,Samples!$A$3:$D$100,2,FALSE)='Intermediate Lookups'!$A2&amp;'Intermediate Lookups'!J$1,$B$170, ""))</f>
        <v/>
      </c>
      <c r="K173" s="10" t="str">
        <f>IF($B$170="","",IF(VLOOKUP($B$170,Samples!$A$3:$D$100,2,FALSE)='Intermediate Lookups'!$A2&amp;'Intermediate Lookups'!K$1,$B$170, ""))</f>
        <v/>
      </c>
      <c r="L173" s="10" t="str">
        <f>IF($B$170="","",IF(VLOOKUP($B$170,Samples!$A$3:$D$100,2,FALSE)='Intermediate Lookups'!$A2&amp;'Intermediate Lookups'!L$1,$B$170, ""))</f>
        <v/>
      </c>
      <c r="M173" s="10" t="str">
        <f>IF($B$170="","",IF(VLOOKUP($B$170,Samples!$A$3:$D$100,2,FALSE)='Intermediate Lookups'!$A2&amp;'Intermediate Lookups'!M$1,$B$170, ""))</f>
        <v/>
      </c>
    </row>
    <row r="174" spans="1:14" x14ac:dyDescent="0.25">
      <c r="A174" t="str">
        <f>IF(B170="","","B")</f>
        <v>B</v>
      </c>
      <c r="B174" s="10" t="str">
        <f>IF($B$170="","",IF(VLOOKUP($B$170,Samples!$A$3:$D$100,2,FALSE)='Intermediate Lookups'!$A3&amp;'Intermediate Lookups'!B$1,$B$170, ""))</f>
        <v/>
      </c>
      <c r="C174" s="10" t="str">
        <f>IF($B$170="","",IF(VLOOKUP($B$170,Samples!$A$3:$D$100,2,FALSE)='Intermediate Lookups'!$A3&amp;'Intermediate Lookups'!C$1,$B$170, ""))</f>
        <v/>
      </c>
      <c r="D174" s="10" t="str">
        <f>IF($B$170="","",IF(VLOOKUP($B$170,Samples!$A$3:$D$100,2,FALSE)='Intermediate Lookups'!$A3&amp;'Intermediate Lookups'!D$1,$B$170, ""))</f>
        <v/>
      </c>
      <c r="E174" s="10" t="str">
        <f>IF($B$170="","",IF(VLOOKUP($B$170,Samples!$A$3:$D$100,2,FALSE)='Intermediate Lookups'!$A3&amp;'Intermediate Lookups'!E$1,$B$170, ""))</f>
        <v/>
      </c>
      <c r="F174" s="10" t="str">
        <f>IF($B$170="","",IF(VLOOKUP($B$170,Samples!$A$3:$D$100,2,FALSE)='Intermediate Lookups'!$A3&amp;'Intermediate Lookups'!F$1,$B$170, ""))</f>
        <v/>
      </c>
      <c r="G174" s="10" t="str">
        <f>IF($B$170="","",IF(VLOOKUP($B$170,Samples!$A$3:$D$100,2,FALSE)='Intermediate Lookups'!$A3&amp;'Intermediate Lookups'!G$1,$B$170, ""))</f>
        <v/>
      </c>
      <c r="H174" s="10" t="str">
        <f>IF($B$170="","",IF(VLOOKUP($B$170,Samples!$A$3:$D$100,2,FALSE)='Intermediate Lookups'!$A3&amp;'Intermediate Lookups'!H$1,$B$170, ""))</f>
        <v/>
      </c>
      <c r="I174" s="10" t="str">
        <f>IF($B$170="","",IF(VLOOKUP($B$170,Samples!$A$3:$D$100,2,FALSE)='Intermediate Lookups'!$A3&amp;'Intermediate Lookups'!I$1,$B$170, ""))</f>
        <v/>
      </c>
      <c r="J174" s="10" t="str">
        <f>IF($B$170="","",IF(VLOOKUP($B$170,Samples!$A$3:$D$100,2,FALSE)='Intermediate Lookups'!$A3&amp;'Intermediate Lookups'!J$1,$B$170, ""))</f>
        <v/>
      </c>
      <c r="K174" s="10" t="str">
        <f>IF($B$170="","",IF(VLOOKUP($B$170,Samples!$A$3:$D$100,2,FALSE)='Intermediate Lookups'!$A3&amp;'Intermediate Lookups'!K$1,$B$170, ""))</f>
        <v/>
      </c>
      <c r="L174" s="10" t="str">
        <f>IF($B$170="","",IF(VLOOKUP($B$170,Samples!$A$3:$D$100,2,FALSE)='Intermediate Lookups'!$A3&amp;'Intermediate Lookups'!L$1,$B$170, ""))</f>
        <v/>
      </c>
      <c r="M174" s="10" t="str">
        <f>IF($B$170="","",IF(VLOOKUP($B$170,Samples!$A$3:$D$100,2,FALSE)='Intermediate Lookups'!$A3&amp;'Intermediate Lookups'!M$1,$B$170, ""))</f>
        <v/>
      </c>
    </row>
    <row r="175" spans="1:14" x14ac:dyDescent="0.25">
      <c r="A175" t="str">
        <f>IF(B170="","","C")</f>
        <v>C</v>
      </c>
      <c r="B175" s="10" t="str">
        <f>IF($B$170="","",IF(VLOOKUP($B$170,Samples!$A$3:$D$100,2,FALSE)='Intermediate Lookups'!$A4&amp;'Intermediate Lookups'!B$1,$B$170, ""))</f>
        <v/>
      </c>
      <c r="C175" s="10" t="str">
        <f>IF($B$170="","",IF(VLOOKUP($B$170,Samples!$A$3:$D$100,2,FALSE)='Intermediate Lookups'!$A4&amp;'Intermediate Lookups'!C$1,$B$170, ""))</f>
        <v/>
      </c>
      <c r="D175" s="10" t="str">
        <f>IF($B$170="","",IF(VLOOKUP($B$170,Samples!$A$3:$D$100,2,FALSE)='Intermediate Lookups'!$A4&amp;'Intermediate Lookups'!D$1,$B$170, ""))</f>
        <v/>
      </c>
      <c r="E175" s="10" t="str">
        <f>IF($B$170="","",IF(VLOOKUP($B$170,Samples!$A$3:$D$100,2,FALSE)='Intermediate Lookups'!$A4&amp;'Intermediate Lookups'!E$1,$B$170, ""))</f>
        <v/>
      </c>
      <c r="F175" s="10" t="str">
        <f>IF($B$170="","",IF(VLOOKUP($B$170,Samples!$A$3:$D$100,2,FALSE)='Intermediate Lookups'!$A4&amp;'Intermediate Lookups'!F$1,$B$170, ""))</f>
        <v/>
      </c>
      <c r="G175" s="10" t="str">
        <f>IF($B$170="","",IF(VLOOKUP($B$170,Samples!$A$3:$D$100,2,FALSE)='Intermediate Lookups'!$A4&amp;'Intermediate Lookups'!G$1,$B$170, ""))</f>
        <v/>
      </c>
      <c r="H175" s="10" t="str">
        <f>IF($B$170="","",IF(VLOOKUP($B$170,Samples!$A$3:$D$100,2,FALSE)='Intermediate Lookups'!$A4&amp;'Intermediate Lookups'!H$1,$B$170, ""))</f>
        <v/>
      </c>
      <c r="I175" s="10" t="str">
        <f>IF($B$170="","",IF(VLOOKUP($B$170,Samples!$A$3:$D$100,2,FALSE)='Intermediate Lookups'!$A4&amp;'Intermediate Lookups'!I$1,$B$170, ""))</f>
        <v/>
      </c>
      <c r="J175" s="10" t="str">
        <f>IF($B$170="","",IF(VLOOKUP($B$170,Samples!$A$3:$D$100,2,FALSE)='Intermediate Lookups'!$A4&amp;'Intermediate Lookups'!J$1,$B$170, ""))</f>
        <v/>
      </c>
      <c r="K175" s="10" t="str">
        <f>IF($B$170="","",IF(VLOOKUP($B$170,Samples!$A$3:$D$100,2,FALSE)='Intermediate Lookups'!$A4&amp;'Intermediate Lookups'!K$1,$B$170, ""))</f>
        <v/>
      </c>
      <c r="L175" s="10" t="str">
        <f>IF($B$170="","",IF(VLOOKUP($B$170,Samples!$A$3:$D$100,2,FALSE)='Intermediate Lookups'!$A4&amp;'Intermediate Lookups'!L$1,$B$170, ""))</f>
        <v/>
      </c>
      <c r="M175" s="10" t="str">
        <f>IF($B$170="","",IF(VLOOKUP($B$170,Samples!$A$3:$D$100,2,FALSE)='Intermediate Lookups'!$A4&amp;'Intermediate Lookups'!M$1,$B$170, ""))</f>
        <v/>
      </c>
    </row>
    <row r="176" spans="1:14" x14ac:dyDescent="0.25">
      <c r="A176" t="str">
        <f>IF(B170="","","D")</f>
        <v>D</v>
      </c>
      <c r="B176" s="10" t="str">
        <f>IF($B$170="","",IF(VLOOKUP($B$170,Samples!$A$3:$D$100,2,FALSE)='Intermediate Lookups'!$A5&amp;'Intermediate Lookups'!B$1,$B$170, ""))</f>
        <v/>
      </c>
      <c r="C176" s="10" t="str">
        <f>IF($B$170="","",IF(VLOOKUP($B$170,Samples!$A$3:$D$100,2,FALSE)='Intermediate Lookups'!$A5&amp;'Intermediate Lookups'!C$1,$B$170, ""))</f>
        <v/>
      </c>
      <c r="D176" s="10" t="str">
        <f>IF($B$170="","",IF(VLOOKUP($B$170,Samples!$A$3:$D$100,2,FALSE)='Intermediate Lookups'!$A5&amp;'Intermediate Lookups'!D$1,$B$170, ""))</f>
        <v/>
      </c>
      <c r="E176" s="10" t="str">
        <f>IF($B$170="","",IF(VLOOKUP($B$170,Samples!$A$3:$D$100,2,FALSE)='Intermediate Lookups'!$A5&amp;'Intermediate Lookups'!E$1,$B$170, ""))</f>
        <v/>
      </c>
      <c r="F176" s="10" t="str">
        <f>IF($B$170="","",IF(VLOOKUP($B$170,Samples!$A$3:$D$100,2,FALSE)='Intermediate Lookups'!$A5&amp;'Intermediate Lookups'!F$1,$B$170, ""))</f>
        <v/>
      </c>
      <c r="G176" s="10" t="str">
        <f>IF($B$170="","",IF(VLOOKUP($B$170,Samples!$A$3:$D$100,2,FALSE)='Intermediate Lookups'!$A5&amp;'Intermediate Lookups'!G$1,$B$170, ""))</f>
        <v/>
      </c>
      <c r="H176" s="10" t="str">
        <f>IF($B$170="","",IF(VLOOKUP($B$170,Samples!$A$3:$D$100,2,FALSE)='Intermediate Lookups'!$A5&amp;'Intermediate Lookups'!H$1,$B$170, ""))</f>
        <v/>
      </c>
      <c r="I176" s="10" t="str">
        <f>IF($B$170="","",IF(VLOOKUP($B$170,Samples!$A$3:$D$100,2,FALSE)='Intermediate Lookups'!$A5&amp;'Intermediate Lookups'!I$1,$B$170, ""))</f>
        <v/>
      </c>
      <c r="J176" s="10" t="str">
        <f>IF($B$170="","",IF(VLOOKUP($B$170,Samples!$A$3:$D$100,2,FALSE)='Intermediate Lookups'!$A5&amp;'Intermediate Lookups'!J$1,$B$170, ""))</f>
        <v/>
      </c>
      <c r="K176" s="10" t="str">
        <f>IF($B$170="","",IF(VLOOKUP($B$170,Samples!$A$3:$D$100,2,FALSE)='Intermediate Lookups'!$A5&amp;'Intermediate Lookups'!K$1,$B$170, ""))</f>
        <v/>
      </c>
      <c r="L176" s="10" t="str">
        <f>IF($B$170="","",IF(VLOOKUP($B$170,Samples!$A$3:$D$100,2,FALSE)='Intermediate Lookups'!$A5&amp;'Intermediate Lookups'!L$1,$B$170, ""))</f>
        <v/>
      </c>
      <c r="M176" s="10" t="str">
        <f>IF($B$170="","",IF(VLOOKUP($B$170,Samples!$A$3:$D$100,2,FALSE)='Intermediate Lookups'!$A5&amp;'Intermediate Lookups'!M$1,$B$170, ""))</f>
        <v/>
      </c>
    </row>
    <row r="177" spans="1:14" x14ac:dyDescent="0.25">
      <c r="A177" t="str">
        <f>IF(B170="","","E")</f>
        <v>E</v>
      </c>
      <c r="B177" s="10" t="str">
        <f>IF($B$170="","",IF(VLOOKUP($B$170,Samples!$A$3:$D$100,2,FALSE)='Intermediate Lookups'!$A6&amp;'Intermediate Lookups'!B$1,$B$170, ""))</f>
        <v/>
      </c>
      <c r="C177" s="10" t="str">
        <f>IF($B$170="","",IF(VLOOKUP($B$170,Samples!$A$3:$D$100,2,FALSE)='Intermediate Lookups'!$A6&amp;'Intermediate Lookups'!C$1,$B$170, ""))</f>
        <v/>
      </c>
      <c r="D177" s="10" t="str">
        <f>IF($B$170="","",IF(VLOOKUP($B$170,Samples!$A$3:$D$100,2,FALSE)='Intermediate Lookups'!$A6&amp;'Intermediate Lookups'!D$1,$B$170, ""))</f>
        <v/>
      </c>
      <c r="E177" s="10" t="str">
        <f>IF($B$170="","",IF(VLOOKUP($B$170,Samples!$A$3:$D$100,2,FALSE)='Intermediate Lookups'!$A6&amp;'Intermediate Lookups'!E$1,$B$170, ""))</f>
        <v/>
      </c>
      <c r="F177" s="10" t="str">
        <f>IF($B$170="","",IF(VLOOKUP($B$170,Samples!$A$3:$D$100,2,FALSE)='Intermediate Lookups'!$A6&amp;'Intermediate Lookups'!F$1,$B$170, ""))</f>
        <v/>
      </c>
      <c r="G177" s="10" t="str">
        <f>IF($B$170="","",IF(VLOOKUP($B$170,Samples!$A$3:$D$100,2,FALSE)='Intermediate Lookups'!$A6&amp;'Intermediate Lookups'!G$1,$B$170, ""))</f>
        <v/>
      </c>
      <c r="H177" s="10" t="str">
        <f>IF($B$170="","",IF(VLOOKUP($B$170,Samples!$A$3:$D$100,2,FALSE)='Intermediate Lookups'!$A6&amp;'Intermediate Lookups'!H$1,$B$170, ""))</f>
        <v/>
      </c>
      <c r="I177" s="10" t="str">
        <f>IF($B$170="","",IF(VLOOKUP($B$170,Samples!$A$3:$D$100,2,FALSE)='Intermediate Lookups'!$A6&amp;'Intermediate Lookups'!I$1,$B$170, ""))</f>
        <v/>
      </c>
      <c r="J177" s="10" t="str">
        <f>IF($B$170="","",IF(VLOOKUP($B$170,Samples!$A$3:$D$100,2,FALSE)='Intermediate Lookups'!$A6&amp;'Intermediate Lookups'!J$1,$B$170, ""))</f>
        <v/>
      </c>
      <c r="K177" s="10" t="str">
        <f>IF($B$170="","",IF(VLOOKUP($B$170,Samples!$A$3:$D$100,2,FALSE)='Intermediate Lookups'!$A6&amp;'Intermediate Lookups'!K$1,$B$170, ""))</f>
        <v/>
      </c>
      <c r="L177" s="10" t="str">
        <f>IF($B$170="","",IF(VLOOKUP($B$170,Samples!$A$3:$D$100,2,FALSE)='Intermediate Lookups'!$A6&amp;'Intermediate Lookups'!L$1,$B$170, ""))</f>
        <v/>
      </c>
      <c r="M177" s="10" t="str">
        <f>IF($B$170="","",IF(VLOOKUP($B$170,Samples!$A$3:$D$100,2,FALSE)='Intermediate Lookups'!$A6&amp;'Intermediate Lookups'!M$1,$B$170, ""))</f>
        <v/>
      </c>
    </row>
    <row r="178" spans="1:14" x14ac:dyDescent="0.25">
      <c r="A178" t="str">
        <f>IF(B170="","","F")</f>
        <v>F</v>
      </c>
      <c r="B178" s="10" t="str">
        <f>IF($B$170="","",IF(VLOOKUP($B$170,Samples!$A$3:$D$100,2,FALSE)='Intermediate Lookups'!$A7&amp;'Intermediate Lookups'!B$1,$B$170, ""))</f>
        <v/>
      </c>
      <c r="C178" s="10" t="str">
        <f>IF($B$170="","",IF(VLOOKUP($B$170,Samples!$A$3:$D$100,2,FALSE)='Intermediate Lookups'!$A7&amp;'Intermediate Lookups'!C$1,$B$170, ""))</f>
        <v/>
      </c>
      <c r="D178" s="10" t="str">
        <f>IF($B$170="","",IF(VLOOKUP($B$170,Samples!$A$3:$D$100,2,FALSE)='Intermediate Lookups'!$A7&amp;'Intermediate Lookups'!D$1,$B$170, ""))</f>
        <v/>
      </c>
      <c r="E178" s="10" t="str">
        <f>IF($B$170="","",IF(VLOOKUP($B$170,Samples!$A$3:$D$100,2,FALSE)='Intermediate Lookups'!$A7&amp;'Intermediate Lookups'!E$1,$B$170, ""))</f>
        <v/>
      </c>
      <c r="F178" s="10" t="str">
        <f>IF($B$170="","",IF(VLOOKUP($B$170,Samples!$A$3:$D$100,2,FALSE)='Intermediate Lookups'!$A7&amp;'Intermediate Lookups'!F$1,$B$170, ""))</f>
        <v/>
      </c>
      <c r="G178" s="10" t="str">
        <f>IF($B$170="","",IF(VLOOKUP($B$170,Samples!$A$3:$D$100,2,FALSE)='Intermediate Lookups'!$A7&amp;'Intermediate Lookups'!G$1,$B$170, ""))</f>
        <v/>
      </c>
      <c r="H178" s="10" t="str">
        <f>IF($B$170="","",IF(VLOOKUP($B$170,Samples!$A$3:$D$100,2,FALSE)='Intermediate Lookups'!$A7&amp;'Intermediate Lookups'!H$1,$B$170, ""))</f>
        <v/>
      </c>
      <c r="I178" s="10" t="str">
        <f>IF($B$170="","",IF(VLOOKUP($B$170,Samples!$A$3:$D$100,2,FALSE)='Intermediate Lookups'!$A7&amp;'Intermediate Lookups'!I$1,$B$170, ""))</f>
        <v/>
      </c>
      <c r="J178" s="10" t="str">
        <f>IF($B$170="","",IF(VLOOKUP($B$170,Samples!$A$3:$D$100,2,FALSE)='Intermediate Lookups'!$A7&amp;'Intermediate Lookups'!J$1,$B$170, ""))</f>
        <v/>
      </c>
      <c r="K178" s="10" t="str">
        <f>IF($B$170="","",IF(VLOOKUP($B$170,Samples!$A$3:$D$100,2,FALSE)='Intermediate Lookups'!$A7&amp;'Intermediate Lookups'!K$1,$B$170, ""))</f>
        <v/>
      </c>
      <c r="L178" s="10" t="str">
        <f>IF($B$170="","",IF(VLOOKUP($B$170,Samples!$A$3:$D$100,2,FALSE)='Intermediate Lookups'!$A7&amp;'Intermediate Lookups'!L$1,$B$170, ""))</f>
        <v/>
      </c>
      <c r="M178" s="10" t="str">
        <f>IF($B$170="","",IF(VLOOKUP($B$170,Samples!$A$3:$D$100,2,FALSE)='Intermediate Lookups'!$A7&amp;'Intermediate Lookups'!M$1,$B$170, ""))</f>
        <v/>
      </c>
    </row>
    <row r="179" spans="1:14" x14ac:dyDescent="0.25">
      <c r="A179" t="str">
        <f>IF(B170="","","G")</f>
        <v>G</v>
      </c>
      <c r="B179" s="10" t="str">
        <f>IF($B$170="","",IF(VLOOKUP($B$170,Samples!$A$3:$D$100,2,FALSE)='Intermediate Lookups'!$A8&amp;'Intermediate Lookups'!B$1,$B$170, ""))</f>
        <v/>
      </c>
      <c r="C179" s="10" t="str">
        <f>IF($B$170="","",IF(VLOOKUP($B$170,Samples!$A$3:$D$100,2,FALSE)='Intermediate Lookups'!$A8&amp;'Intermediate Lookups'!C$1,$B$170, ""))</f>
        <v/>
      </c>
      <c r="D179" s="10" t="str">
        <f>IF($B$170="","",IF(VLOOKUP($B$170,Samples!$A$3:$D$100,2,FALSE)='Intermediate Lookups'!$A8&amp;'Intermediate Lookups'!D$1,$B$170, ""))</f>
        <v/>
      </c>
      <c r="E179" s="10" t="str">
        <f>IF($B$170="","",IF(VLOOKUP($B$170,Samples!$A$3:$D$100,2,FALSE)='Intermediate Lookups'!$A8&amp;'Intermediate Lookups'!E$1,$B$170, ""))</f>
        <v/>
      </c>
      <c r="F179" s="10" t="str">
        <f>IF($B$170="","",IF(VLOOKUP($B$170,Samples!$A$3:$D$100,2,FALSE)='Intermediate Lookups'!$A8&amp;'Intermediate Lookups'!F$1,$B$170, ""))</f>
        <v/>
      </c>
      <c r="G179" s="10" t="str">
        <f>IF($B$170="","",IF(VLOOKUP($B$170,Samples!$A$3:$D$100,2,FALSE)='Intermediate Lookups'!$A8&amp;'Intermediate Lookups'!G$1,$B$170, ""))</f>
        <v/>
      </c>
      <c r="H179" s="10" t="str">
        <f>IF($B$170="","",IF(VLOOKUP($B$170,Samples!$A$3:$D$100,2,FALSE)='Intermediate Lookups'!$A8&amp;'Intermediate Lookups'!H$1,$B$170, ""))</f>
        <v/>
      </c>
      <c r="I179" s="10" t="str">
        <f>IF($B$170="","",IF(VLOOKUP($B$170,Samples!$A$3:$D$100,2,FALSE)='Intermediate Lookups'!$A8&amp;'Intermediate Lookups'!I$1,$B$170, ""))</f>
        <v/>
      </c>
      <c r="J179" s="10" t="str">
        <f>IF($B$170="","",IF(VLOOKUP($B$170,Samples!$A$3:$D$100,2,FALSE)='Intermediate Lookups'!$A8&amp;'Intermediate Lookups'!J$1,$B$170, ""))</f>
        <v/>
      </c>
      <c r="K179" s="10" t="str">
        <f>IF($B$170="","",IF(VLOOKUP($B$170,Samples!$A$3:$D$100,2,FALSE)='Intermediate Lookups'!$A8&amp;'Intermediate Lookups'!K$1,$B$170, ""))</f>
        <v/>
      </c>
      <c r="L179" s="10" t="str">
        <f>IF($B$170="","",IF(VLOOKUP($B$170,Samples!$A$3:$D$100,2,FALSE)='Intermediate Lookups'!$A8&amp;'Intermediate Lookups'!L$1,$B$170, ""))</f>
        <v/>
      </c>
      <c r="M179" s="10" t="str">
        <f>IF($B$170="","",IF(VLOOKUP($B$170,Samples!$A$3:$D$100,2,FALSE)='Intermediate Lookups'!$A8&amp;'Intermediate Lookups'!M$1,$B$170, ""))</f>
        <v/>
      </c>
    </row>
    <row r="180" spans="1:14" x14ac:dyDescent="0.25">
      <c r="A180" t="str">
        <f>IF(B170="","","H")</f>
        <v>H</v>
      </c>
      <c r="B180" s="10" t="str">
        <f>IF($B$170="","",IF(VLOOKUP($B$170,Samples!$A$3:$D$100,2,FALSE)='Intermediate Lookups'!$A9&amp;'Intermediate Lookups'!B$1,$B$170, ""))</f>
        <v/>
      </c>
      <c r="C180" s="10" t="str">
        <f>IF($B$170="","",IF(VLOOKUP($B$170,Samples!$A$3:$D$100,2,FALSE)='Intermediate Lookups'!$A9&amp;'Intermediate Lookups'!C$1,$B$170, ""))</f>
        <v/>
      </c>
      <c r="D180" s="10" t="str">
        <f>IF($B$170="","",IF(VLOOKUP($B$170,Samples!$A$3:$D$100,2,FALSE)='Intermediate Lookups'!$A9&amp;'Intermediate Lookups'!D$1,$B$170, ""))</f>
        <v/>
      </c>
      <c r="E180" s="10" t="str">
        <f>IF($B$170="","",IF(VLOOKUP($B$170,Samples!$A$3:$D$100,2,FALSE)='Intermediate Lookups'!$A9&amp;'Intermediate Lookups'!E$1,$B$170, ""))</f>
        <v/>
      </c>
      <c r="F180" s="10" t="str">
        <f>IF($B$170="","",IF(VLOOKUP($B$170,Samples!$A$3:$D$100,2,FALSE)='Intermediate Lookups'!$A9&amp;'Intermediate Lookups'!F$1,$B$170, ""))</f>
        <v/>
      </c>
      <c r="G180" s="10" t="str">
        <f>IF($B$170="","",IF(VLOOKUP($B$170,Samples!$A$3:$D$100,2,FALSE)='Intermediate Lookups'!$A9&amp;'Intermediate Lookups'!G$1,$B$170, ""))</f>
        <v/>
      </c>
      <c r="H180" s="10" t="str">
        <f>IF($B$170="","",IF(VLOOKUP($B$170,Samples!$A$3:$D$100,2,FALSE)='Intermediate Lookups'!$A9&amp;'Intermediate Lookups'!H$1,$B$170, ""))</f>
        <v/>
      </c>
      <c r="I180" s="10" t="str">
        <f>IF($B$170="","",IF(VLOOKUP($B$170,Samples!$A$3:$D$100,2,FALSE)='Intermediate Lookups'!$A9&amp;'Intermediate Lookups'!I$1,$B$170, ""))</f>
        <v/>
      </c>
      <c r="J180" s="10" t="str">
        <f>IF($B$170="","",IF(VLOOKUP($B$170,Samples!$A$3:$D$100,2,FALSE)='Intermediate Lookups'!$A9&amp;'Intermediate Lookups'!J$1,$B$170, ""))</f>
        <v/>
      </c>
      <c r="K180" s="10" t="str">
        <f>IF($B$170="","",IF(VLOOKUP($B$170,Samples!$A$3:$D$100,2,FALSE)='Intermediate Lookups'!$A9&amp;'Intermediate Lookups'!K$1,$B$170, ""))</f>
        <v/>
      </c>
      <c r="L180" s="10" t="str">
        <f>IF($B$170="","",IF(VLOOKUP($B$170,Samples!$A$3:$D$100,2,FALSE)='Intermediate Lookups'!$A9&amp;'Intermediate Lookups'!L$1,$B$170, ""))</f>
        <v/>
      </c>
      <c r="M180" s="10" t="str">
        <f>IF($B$170="","",IF(VLOOKUP($B$170,Samples!$A$3:$D$100,2,FALSE)='Intermediate Lookups'!$A9&amp;'Intermediate Lookups'!M$1,$B$170, ""))</f>
        <v/>
      </c>
    </row>
    <row r="182" spans="1:14" x14ac:dyDescent="0.25">
      <c r="A182" t="str">
        <f>IF(B182="","","Pipetting step")</f>
        <v>Pipetting step</v>
      </c>
      <c r="B182" t="str">
        <f>IF(ISBLANK(Samples!A18),"",Samples!A18)</f>
        <v>grip</v>
      </c>
      <c r="C182">
        <f>IF(B182="","",VLOOKUP(B182,Samples!$A$3:$D$100,4,FALSE))</f>
        <v>2.57</v>
      </c>
      <c r="D182">
        <f>IF(B182="","",8)</f>
        <v>8</v>
      </c>
      <c r="E182">
        <f>IF(B182="","",12)</f>
        <v>12</v>
      </c>
      <c r="F182" t="str">
        <f>IF(B182="","","Standard")</f>
        <v>Standard</v>
      </c>
      <c r="G182" t="str">
        <f>IF(B182="","","Color")</f>
        <v>Color</v>
      </c>
      <c r="I182">
        <f>IF(B182="","",6)</f>
        <v>6</v>
      </c>
      <c r="J182">
        <f>IF(B182="","",6)</f>
        <v>6</v>
      </c>
      <c r="K182" t="str">
        <f>IF(B182="","","Normal")</f>
        <v>Normal</v>
      </c>
      <c r="L182" t="str">
        <f>IF(B182="","","Single-channel")</f>
        <v>Single-channel</v>
      </c>
      <c r="M182" t="str">
        <f>IF(B182="","","No")</f>
        <v>No</v>
      </c>
      <c r="N182" t="str">
        <f>IF(B182="","","No")</f>
        <v>No</v>
      </c>
    </row>
    <row r="183" spans="1:14" x14ac:dyDescent="0.25">
      <c r="M183" t="str">
        <f>IF(B182="","","Per well")</f>
        <v>Per well</v>
      </c>
      <c r="N183" t="str">
        <f>IF(B182="","","On source")</f>
        <v>On source</v>
      </c>
    </row>
    <row r="184" spans="1:14" x14ac:dyDescent="0.25">
      <c r="B184">
        <f>IF(B182="","",1)</f>
        <v>1</v>
      </c>
      <c r="C184">
        <f>IF(B182="","",2)</f>
        <v>2</v>
      </c>
      <c r="D184">
        <f>IF(B182="","",3)</f>
        <v>3</v>
      </c>
      <c r="E184">
        <f>IF(B182="","",4)</f>
        <v>4</v>
      </c>
      <c r="F184">
        <f>IF(B182="","",5)</f>
        <v>5</v>
      </c>
      <c r="G184">
        <f>IF(B182="","",6)</f>
        <v>6</v>
      </c>
      <c r="H184">
        <f>IF(B182="","",7)</f>
        <v>7</v>
      </c>
      <c r="I184">
        <f>IF(B182="","",8)</f>
        <v>8</v>
      </c>
      <c r="J184">
        <f>IF(B182="","",9)</f>
        <v>9</v>
      </c>
      <c r="K184">
        <f>IF(B182="","",10)</f>
        <v>10</v>
      </c>
      <c r="L184">
        <f>IF(B182="","",11)</f>
        <v>11</v>
      </c>
      <c r="M184">
        <f>IF(B182="","",12)</f>
        <v>12</v>
      </c>
    </row>
    <row r="185" spans="1:14" x14ac:dyDescent="0.25">
      <c r="A185" t="str">
        <f>IF(B182="","","A")</f>
        <v>A</v>
      </c>
      <c r="B185" s="10" t="str">
        <f>IF($B$182="","",IF(VLOOKUP($B$182,Samples!$A$3:$D$100,2,FALSE)='Intermediate Lookups'!$A2&amp;'Intermediate Lookups'!B$1,$B$182, ""))</f>
        <v/>
      </c>
      <c r="C185" s="10" t="str">
        <f>IF($B$182="","",IF(VLOOKUP($B$182,Samples!$A$3:$D$100,2,FALSE)='Intermediate Lookups'!$A2&amp;'Intermediate Lookups'!C$1,$B$182, ""))</f>
        <v/>
      </c>
      <c r="D185" s="10" t="str">
        <f>IF($B$182="","",IF(VLOOKUP($B$182,Samples!$A$3:$D$100,2,FALSE)='Intermediate Lookups'!$A2&amp;'Intermediate Lookups'!D$1,$B$182, ""))</f>
        <v/>
      </c>
      <c r="E185" s="10" t="str">
        <f>IF($B$182="","",IF(VLOOKUP($B$182,Samples!$A$3:$D$100,2,FALSE)='Intermediate Lookups'!$A2&amp;'Intermediate Lookups'!E$1,$B$182, ""))</f>
        <v/>
      </c>
      <c r="F185" s="10" t="str">
        <f>IF($B$182="","",IF(VLOOKUP($B$182,Samples!$A$3:$D$100,2,FALSE)='Intermediate Lookups'!$A2&amp;'Intermediate Lookups'!F$1,$B$182, ""))</f>
        <v/>
      </c>
      <c r="G185" s="10" t="str">
        <f>IF($B$182="","",IF(VLOOKUP($B$182,Samples!$A$3:$D$100,2,FALSE)='Intermediate Lookups'!$A2&amp;'Intermediate Lookups'!G$1,$B$182, ""))</f>
        <v/>
      </c>
      <c r="H185" s="10" t="str">
        <f>IF($B$182="","",IF(VLOOKUP($B$182,Samples!$A$3:$D$100,2,FALSE)='Intermediate Lookups'!$A2&amp;'Intermediate Lookups'!H$1,$B$182, ""))</f>
        <v/>
      </c>
      <c r="I185" s="10" t="str">
        <f>IF($B$182="","",IF(VLOOKUP($B$182,Samples!$A$3:$D$100,2,FALSE)='Intermediate Lookups'!$A2&amp;'Intermediate Lookups'!I$1,$B$182, ""))</f>
        <v/>
      </c>
      <c r="J185" s="10" t="str">
        <f>IF($B$182="","",IF(VLOOKUP($B$182,Samples!$A$3:$D$100,2,FALSE)='Intermediate Lookups'!$A2&amp;'Intermediate Lookups'!J$1,$B$182, ""))</f>
        <v/>
      </c>
      <c r="K185" s="10" t="str">
        <f>IF($B$182="","",IF(VLOOKUP($B$182,Samples!$A$3:$D$100,2,FALSE)='Intermediate Lookups'!$A2&amp;'Intermediate Lookups'!K$1,$B$182, ""))</f>
        <v/>
      </c>
      <c r="L185" s="10" t="str">
        <f>IF($B$182="","",IF(VLOOKUP($B$182,Samples!$A$3:$D$100,2,FALSE)='Intermediate Lookups'!$A2&amp;'Intermediate Lookups'!L$1,$B$182, ""))</f>
        <v/>
      </c>
      <c r="M185" s="10" t="str">
        <f>IF($B$182="","",IF(VLOOKUP($B$182,Samples!$A$3:$D$100,2,FALSE)='Intermediate Lookups'!$A2&amp;'Intermediate Lookups'!M$1,$B$182, ""))</f>
        <v/>
      </c>
    </row>
    <row r="186" spans="1:14" x14ac:dyDescent="0.25">
      <c r="A186" t="str">
        <f>IF(B182="","","B")</f>
        <v>B</v>
      </c>
      <c r="B186" s="10" t="str">
        <f>IF($B$182="","",IF(VLOOKUP($B$182,Samples!$A$3:$D$100,2,FALSE)='Intermediate Lookups'!$A3&amp;'Intermediate Lookups'!B$1,$B$182, ""))</f>
        <v/>
      </c>
      <c r="C186" s="10" t="str">
        <f>IF($B$182="","",IF(VLOOKUP($B$182,Samples!$A$3:$D$100,2,FALSE)='Intermediate Lookups'!$A3&amp;'Intermediate Lookups'!C$1,$B$182, ""))</f>
        <v/>
      </c>
      <c r="D186" s="10" t="str">
        <f>IF($B$182="","",IF(VLOOKUP($B$182,Samples!$A$3:$D$100,2,FALSE)='Intermediate Lookups'!$A3&amp;'Intermediate Lookups'!D$1,$B$182, ""))</f>
        <v/>
      </c>
      <c r="E186" s="10" t="str">
        <f>IF($B$182="","",IF(VLOOKUP($B$182,Samples!$A$3:$D$100,2,FALSE)='Intermediate Lookups'!$A3&amp;'Intermediate Lookups'!E$1,$B$182, ""))</f>
        <v/>
      </c>
      <c r="F186" s="10" t="str">
        <f>IF($B$182="","",IF(VLOOKUP($B$182,Samples!$A$3:$D$100,2,FALSE)='Intermediate Lookups'!$A3&amp;'Intermediate Lookups'!F$1,$B$182, ""))</f>
        <v/>
      </c>
      <c r="G186" s="10" t="str">
        <f>IF($B$182="","",IF(VLOOKUP($B$182,Samples!$A$3:$D$100,2,FALSE)='Intermediate Lookups'!$A3&amp;'Intermediate Lookups'!G$1,$B$182, ""))</f>
        <v/>
      </c>
      <c r="H186" s="10" t="str">
        <f>IF($B$182="","",IF(VLOOKUP($B$182,Samples!$A$3:$D$100,2,FALSE)='Intermediate Lookups'!$A3&amp;'Intermediate Lookups'!H$1,$B$182, ""))</f>
        <v/>
      </c>
      <c r="I186" s="10" t="str">
        <f>IF($B$182="","",IF(VLOOKUP($B$182,Samples!$A$3:$D$100,2,FALSE)='Intermediate Lookups'!$A3&amp;'Intermediate Lookups'!I$1,$B$182, ""))</f>
        <v/>
      </c>
      <c r="J186" s="10" t="str">
        <f>IF($B$182="","",IF(VLOOKUP($B$182,Samples!$A$3:$D$100,2,FALSE)='Intermediate Lookups'!$A3&amp;'Intermediate Lookups'!J$1,$B$182, ""))</f>
        <v/>
      </c>
      <c r="K186" s="10" t="str">
        <f>IF($B$182="","",IF(VLOOKUP($B$182,Samples!$A$3:$D$100,2,FALSE)='Intermediate Lookups'!$A3&amp;'Intermediate Lookups'!K$1,$B$182, ""))</f>
        <v/>
      </c>
      <c r="L186" s="10" t="str">
        <f>IF($B$182="","",IF(VLOOKUP($B$182,Samples!$A$3:$D$100,2,FALSE)='Intermediate Lookups'!$A3&amp;'Intermediate Lookups'!L$1,$B$182, ""))</f>
        <v/>
      </c>
      <c r="M186" s="10" t="str">
        <f>IF($B$182="","",IF(VLOOKUP($B$182,Samples!$A$3:$D$100,2,FALSE)='Intermediate Lookups'!$A3&amp;'Intermediate Lookups'!M$1,$B$182, ""))</f>
        <v/>
      </c>
    </row>
    <row r="187" spans="1:14" x14ac:dyDescent="0.25">
      <c r="A187" t="str">
        <f>IF(B182="","","C")</f>
        <v>C</v>
      </c>
      <c r="B187" s="10" t="str">
        <f>IF($B$182="","",IF(VLOOKUP($B$182,Samples!$A$3:$D$100,2,FALSE)='Intermediate Lookups'!$A4&amp;'Intermediate Lookups'!B$1,$B$182, ""))</f>
        <v/>
      </c>
      <c r="C187" s="10" t="str">
        <f>IF($B$182="","",IF(VLOOKUP($B$182,Samples!$A$3:$D$100,2,FALSE)='Intermediate Lookups'!$A4&amp;'Intermediate Lookups'!C$1,$B$182, ""))</f>
        <v/>
      </c>
      <c r="D187" s="10" t="str">
        <f>IF($B$182="","",IF(VLOOKUP($B$182,Samples!$A$3:$D$100,2,FALSE)='Intermediate Lookups'!$A4&amp;'Intermediate Lookups'!D$1,$B$182, ""))</f>
        <v/>
      </c>
      <c r="E187" s="10" t="str">
        <f>IF($B$182="","",IF(VLOOKUP($B$182,Samples!$A$3:$D$100,2,FALSE)='Intermediate Lookups'!$A4&amp;'Intermediate Lookups'!E$1,$B$182, ""))</f>
        <v/>
      </c>
      <c r="F187" s="10" t="str">
        <f>IF($B$182="","",IF(VLOOKUP($B$182,Samples!$A$3:$D$100,2,FALSE)='Intermediate Lookups'!$A4&amp;'Intermediate Lookups'!F$1,$B$182, ""))</f>
        <v/>
      </c>
      <c r="G187" s="10" t="str">
        <f>IF($B$182="","",IF(VLOOKUP($B$182,Samples!$A$3:$D$100,2,FALSE)='Intermediate Lookups'!$A4&amp;'Intermediate Lookups'!G$1,$B$182, ""))</f>
        <v/>
      </c>
      <c r="H187" s="10" t="str">
        <f>IF($B$182="","",IF(VLOOKUP($B$182,Samples!$A$3:$D$100,2,FALSE)='Intermediate Lookups'!$A4&amp;'Intermediate Lookups'!H$1,$B$182, ""))</f>
        <v/>
      </c>
      <c r="I187" s="10" t="str">
        <f>IF($B$182="","",IF(VLOOKUP($B$182,Samples!$A$3:$D$100,2,FALSE)='Intermediate Lookups'!$A4&amp;'Intermediate Lookups'!I$1,$B$182, ""))</f>
        <v/>
      </c>
      <c r="J187" s="10" t="str">
        <f>IF($B$182="","",IF(VLOOKUP($B$182,Samples!$A$3:$D$100,2,FALSE)='Intermediate Lookups'!$A4&amp;'Intermediate Lookups'!J$1,$B$182, ""))</f>
        <v/>
      </c>
      <c r="K187" s="10" t="str">
        <f>IF($B$182="","",IF(VLOOKUP($B$182,Samples!$A$3:$D$100,2,FALSE)='Intermediate Lookups'!$A4&amp;'Intermediate Lookups'!K$1,$B$182, ""))</f>
        <v/>
      </c>
      <c r="L187" s="10" t="str">
        <f>IF($B$182="","",IF(VLOOKUP($B$182,Samples!$A$3:$D$100,2,FALSE)='Intermediate Lookups'!$A4&amp;'Intermediate Lookups'!L$1,$B$182, ""))</f>
        <v/>
      </c>
      <c r="M187" s="10" t="str">
        <f>IF($B$182="","",IF(VLOOKUP($B$182,Samples!$A$3:$D$100,2,FALSE)='Intermediate Lookups'!$A4&amp;'Intermediate Lookups'!M$1,$B$182, ""))</f>
        <v/>
      </c>
    </row>
    <row r="188" spans="1:14" x14ac:dyDescent="0.25">
      <c r="A188" t="str">
        <f>IF(B182="","","D")</f>
        <v>D</v>
      </c>
      <c r="B188" s="10" t="str">
        <f>IF($B$182="","",IF(VLOOKUP($B$182,Samples!$A$3:$D$100,2,FALSE)='Intermediate Lookups'!$A5&amp;'Intermediate Lookups'!B$1,$B$182, ""))</f>
        <v/>
      </c>
      <c r="C188" s="10" t="str">
        <f>IF($B$182="","",IF(VLOOKUP($B$182,Samples!$A$3:$D$100,2,FALSE)='Intermediate Lookups'!$A5&amp;'Intermediate Lookups'!C$1,$B$182, ""))</f>
        <v/>
      </c>
      <c r="D188" s="10" t="str">
        <f>IF($B$182="","",IF(VLOOKUP($B$182,Samples!$A$3:$D$100,2,FALSE)='Intermediate Lookups'!$A5&amp;'Intermediate Lookups'!D$1,$B$182, ""))</f>
        <v/>
      </c>
      <c r="E188" s="10" t="str">
        <f>IF($B$182="","",IF(VLOOKUP($B$182,Samples!$A$3:$D$100,2,FALSE)='Intermediate Lookups'!$A5&amp;'Intermediate Lookups'!E$1,$B$182, ""))</f>
        <v/>
      </c>
      <c r="F188" s="10" t="str">
        <f>IF($B$182="","",IF(VLOOKUP($B$182,Samples!$A$3:$D$100,2,FALSE)='Intermediate Lookups'!$A5&amp;'Intermediate Lookups'!F$1,$B$182, ""))</f>
        <v>grip</v>
      </c>
      <c r="G188" s="10" t="str">
        <f>IF($B$182="","",IF(VLOOKUP($B$182,Samples!$A$3:$D$100,2,FALSE)='Intermediate Lookups'!$A5&amp;'Intermediate Lookups'!G$1,$B$182, ""))</f>
        <v/>
      </c>
      <c r="H188" s="10" t="str">
        <f>IF($B$182="","",IF(VLOOKUP($B$182,Samples!$A$3:$D$100,2,FALSE)='Intermediate Lookups'!$A5&amp;'Intermediate Lookups'!H$1,$B$182, ""))</f>
        <v/>
      </c>
      <c r="I188" s="10" t="str">
        <f>IF($B$182="","",IF(VLOOKUP($B$182,Samples!$A$3:$D$100,2,FALSE)='Intermediate Lookups'!$A5&amp;'Intermediate Lookups'!I$1,$B$182, ""))</f>
        <v/>
      </c>
      <c r="J188" s="10" t="str">
        <f>IF($B$182="","",IF(VLOOKUP($B$182,Samples!$A$3:$D$100,2,FALSE)='Intermediate Lookups'!$A5&amp;'Intermediate Lookups'!J$1,$B$182, ""))</f>
        <v/>
      </c>
      <c r="K188" s="10" t="str">
        <f>IF($B$182="","",IF(VLOOKUP($B$182,Samples!$A$3:$D$100,2,FALSE)='Intermediate Lookups'!$A5&amp;'Intermediate Lookups'!K$1,$B$182, ""))</f>
        <v/>
      </c>
      <c r="L188" s="10" t="str">
        <f>IF($B$182="","",IF(VLOOKUP($B$182,Samples!$A$3:$D$100,2,FALSE)='Intermediate Lookups'!$A5&amp;'Intermediate Lookups'!L$1,$B$182, ""))</f>
        <v/>
      </c>
      <c r="M188" s="10" t="str">
        <f>IF($B$182="","",IF(VLOOKUP($B$182,Samples!$A$3:$D$100,2,FALSE)='Intermediate Lookups'!$A5&amp;'Intermediate Lookups'!M$1,$B$182, ""))</f>
        <v/>
      </c>
    </row>
    <row r="189" spans="1:14" x14ac:dyDescent="0.25">
      <c r="A189" t="str">
        <f>IF(B182="","","E")</f>
        <v>E</v>
      </c>
      <c r="B189" s="10" t="str">
        <f>IF($B$182="","",IF(VLOOKUP($B$182,Samples!$A$3:$D$100,2,FALSE)='Intermediate Lookups'!$A6&amp;'Intermediate Lookups'!B$1,$B$182, ""))</f>
        <v/>
      </c>
      <c r="C189" s="10" t="str">
        <f>IF($B$182="","",IF(VLOOKUP($B$182,Samples!$A$3:$D$100,2,FALSE)='Intermediate Lookups'!$A6&amp;'Intermediate Lookups'!C$1,$B$182, ""))</f>
        <v/>
      </c>
      <c r="D189" s="10" t="str">
        <f>IF($B$182="","",IF(VLOOKUP($B$182,Samples!$A$3:$D$100,2,FALSE)='Intermediate Lookups'!$A6&amp;'Intermediate Lookups'!D$1,$B$182, ""))</f>
        <v/>
      </c>
      <c r="E189" s="10" t="str">
        <f>IF($B$182="","",IF(VLOOKUP($B$182,Samples!$A$3:$D$100,2,FALSE)='Intermediate Lookups'!$A6&amp;'Intermediate Lookups'!E$1,$B$182, ""))</f>
        <v/>
      </c>
      <c r="F189" s="10" t="str">
        <f>IF($B$182="","",IF(VLOOKUP($B$182,Samples!$A$3:$D$100,2,FALSE)='Intermediate Lookups'!$A6&amp;'Intermediate Lookups'!F$1,$B$182, ""))</f>
        <v/>
      </c>
      <c r="G189" s="10" t="str">
        <f>IF($B$182="","",IF(VLOOKUP($B$182,Samples!$A$3:$D$100,2,FALSE)='Intermediate Lookups'!$A6&amp;'Intermediate Lookups'!G$1,$B$182, ""))</f>
        <v/>
      </c>
      <c r="H189" s="10" t="str">
        <f>IF($B$182="","",IF(VLOOKUP($B$182,Samples!$A$3:$D$100,2,FALSE)='Intermediate Lookups'!$A6&amp;'Intermediate Lookups'!H$1,$B$182, ""))</f>
        <v/>
      </c>
      <c r="I189" s="10" t="str">
        <f>IF($B$182="","",IF(VLOOKUP($B$182,Samples!$A$3:$D$100,2,FALSE)='Intermediate Lookups'!$A6&amp;'Intermediate Lookups'!I$1,$B$182, ""))</f>
        <v/>
      </c>
      <c r="J189" s="10" t="str">
        <f>IF($B$182="","",IF(VLOOKUP($B$182,Samples!$A$3:$D$100,2,FALSE)='Intermediate Lookups'!$A6&amp;'Intermediate Lookups'!J$1,$B$182, ""))</f>
        <v/>
      </c>
      <c r="K189" s="10" t="str">
        <f>IF($B$182="","",IF(VLOOKUP($B$182,Samples!$A$3:$D$100,2,FALSE)='Intermediate Lookups'!$A6&amp;'Intermediate Lookups'!K$1,$B$182, ""))</f>
        <v/>
      </c>
      <c r="L189" s="10" t="str">
        <f>IF($B$182="","",IF(VLOOKUP($B$182,Samples!$A$3:$D$100,2,FALSE)='Intermediate Lookups'!$A6&amp;'Intermediate Lookups'!L$1,$B$182, ""))</f>
        <v/>
      </c>
      <c r="M189" s="10" t="str">
        <f>IF($B$182="","",IF(VLOOKUP($B$182,Samples!$A$3:$D$100,2,FALSE)='Intermediate Lookups'!$A6&amp;'Intermediate Lookups'!M$1,$B$182, ""))</f>
        <v/>
      </c>
    </row>
    <row r="190" spans="1:14" x14ac:dyDescent="0.25">
      <c r="A190" t="str">
        <f>IF(B182="","","F")</f>
        <v>F</v>
      </c>
      <c r="B190" s="10" t="str">
        <f>IF($B$182="","",IF(VLOOKUP($B$182,Samples!$A$3:$D$100,2,FALSE)='Intermediate Lookups'!$A7&amp;'Intermediate Lookups'!B$1,$B$182, ""))</f>
        <v/>
      </c>
      <c r="C190" s="10" t="str">
        <f>IF($B$182="","",IF(VLOOKUP($B$182,Samples!$A$3:$D$100,2,FALSE)='Intermediate Lookups'!$A7&amp;'Intermediate Lookups'!C$1,$B$182, ""))</f>
        <v/>
      </c>
      <c r="D190" s="10" t="str">
        <f>IF($B$182="","",IF(VLOOKUP($B$182,Samples!$A$3:$D$100,2,FALSE)='Intermediate Lookups'!$A7&amp;'Intermediate Lookups'!D$1,$B$182, ""))</f>
        <v/>
      </c>
      <c r="E190" s="10" t="str">
        <f>IF($B$182="","",IF(VLOOKUP($B$182,Samples!$A$3:$D$100,2,FALSE)='Intermediate Lookups'!$A7&amp;'Intermediate Lookups'!E$1,$B$182, ""))</f>
        <v/>
      </c>
      <c r="F190" s="10" t="str">
        <f>IF($B$182="","",IF(VLOOKUP($B$182,Samples!$A$3:$D$100,2,FALSE)='Intermediate Lookups'!$A7&amp;'Intermediate Lookups'!F$1,$B$182, ""))</f>
        <v/>
      </c>
      <c r="G190" s="10" t="str">
        <f>IF($B$182="","",IF(VLOOKUP($B$182,Samples!$A$3:$D$100,2,FALSE)='Intermediate Lookups'!$A7&amp;'Intermediate Lookups'!G$1,$B$182, ""))</f>
        <v/>
      </c>
      <c r="H190" s="10" t="str">
        <f>IF($B$182="","",IF(VLOOKUP($B$182,Samples!$A$3:$D$100,2,FALSE)='Intermediate Lookups'!$A7&amp;'Intermediate Lookups'!H$1,$B$182, ""))</f>
        <v/>
      </c>
      <c r="I190" s="10" t="str">
        <f>IF($B$182="","",IF(VLOOKUP($B$182,Samples!$A$3:$D$100,2,FALSE)='Intermediate Lookups'!$A7&amp;'Intermediate Lookups'!I$1,$B$182, ""))</f>
        <v/>
      </c>
      <c r="J190" s="10" t="str">
        <f>IF($B$182="","",IF(VLOOKUP($B$182,Samples!$A$3:$D$100,2,FALSE)='Intermediate Lookups'!$A7&amp;'Intermediate Lookups'!J$1,$B$182, ""))</f>
        <v/>
      </c>
      <c r="K190" s="10" t="str">
        <f>IF($B$182="","",IF(VLOOKUP($B$182,Samples!$A$3:$D$100,2,FALSE)='Intermediate Lookups'!$A7&amp;'Intermediate Lookups'!K$1,$B$182, ""))</f>
        <v/>
      </c>
      <c r="L190" s="10" t="str">
        <f>IF($B$182="","",IF(VLOOKUP($B$182,Samples!$A$3:$D$100,2,FALSE)='Intermediate Lookups'!$A7&amp;'Intermediate Lookups'!L$1,$B$182, ""))</f>
        <v/>
      </c>
      <c r="M190" s="10" t="str">
        <f>IF($B$182="","",IF(VLOOKUP($B$182,Samples!$A$3:$D$100,2,FALSE)='Intermediate Lookups'!$A7&amp;'Intermediate Lookups'!M$1,$B$182, ""))</f>
        <v/>
      </c>
    </row>
    <row r="191" spans="1:14" x14ac:dyDescent="0.25">
      <c r="A191" t="str">
        <f>IF(B182="","","G")</f>
        <v>G</v>
      </c>
      <c r="B191" s="10" t="str">
        <f>IF($B$182="","",IF(VLOOKUP($B$182,Samples!$A$3:$D$100,2,FALSE)='Intermediate Lookups'!$A8&amp;'Intermediate Lookups'!B$1,$B$182, ""))</f>
        <v/>
      </c>
      <c r="C191" s="10" t="str">
        <f>IF($B$182="","",IF(VLOOKUP($B$182,Samples!$A$3:$D$100,2,FALSE)='Intermediate Lookups'!$A8&amp;'Intermediate Lookups'!C$1,$B$182, ""))</f>
        <v/>
      </c>
      <c r="D191" s="10" t="str">
        <f>IF($B$182="","",IF(VLOOKUP($B$182,Samples!$A$3:$D$100,2,FALSE)='Intermediate Lookups'!$A8&amp;'Intermediate Lookups'!D$1,$B$182, ""))</f>
        <v/>
      </c>
      <c r="E191" s="10" t="str">
        <f>IF($B$182="","",IF(VLOOKUP($B$182,Samples!$A$3:$D$100,2,FALSE)='Intermediate Lookups'!$A8&amp;'Intermediate Lookups'!E$1,$B$182, ""))</f>
        <v/>
      </c>
      <c r="F191" s="10" t="str">
        <f>IF($B$182="","",IF(VLOOKUP($B$182,Samples!$A$3:$D$100,2,FALSE)='Intermediate Lookups'!$A8&amp;'Intermediate Lookups'!F$1,$B$182, ""))</f>
        <v/>
      </c>
      <c r="G191" s="10" t="str">
        <f>IF($B$182="","",IF(VLOOKUP($B$182,Samples!$A$3:$D$100,2,FALSE)='Intermediate Lookups'!$A8&amp;'Intermediate Lookups'!G$1,$B$182, ""))</f>
        <v/>
      </c>
      <c r="H191" s="10" t="str">
        <f>IF($B$182="","",IF(VLOOKUP($B$182,Samples!$A$3:$D$100,2,FALSE)='Intermediate Lookups'!$A8&amp;'Intermediate Lookups'!H$1,$B$182, ""))</f>
        <v/>
      </c>
      <c r="I191" s="10" t="str">
        <f>IF($B$182="","",IF(VLOOKUP($B$182,Samples!$A$3:$D$100,2,FALSE)='Intermediate Lookups'!$A8&amp;'Intermediate Lookups'!I$1,$B$182, ""))</f>
        <v/>
      </c>
      <c r="J191" s="10" t="str">
        <f>IF($B$182="","",IF(VLOOKUP($B$182,Samples!$A$3:$D$100,2,FALSE)='Intermediate Lookups'!$A8&amp;'Intermediate Lookups'!J$1,$B$182, ""))</f>
        <v/>
      </c>
      <c r="K191" s="10" t="str">
        <f>IF($B$182="","",IF(VLOOKUP($B$182,Samples!$A$3:$D$100,2,FALSE)='Intermediate Lookups'!$A8&amp;'Intermediate Lookups'!K$1,$B$182, ""))</f>
        <v/>
      </c>
      <c r="L191" s="10" t="str">
        <f>IF($B$182="","",IF(VLOOKUP($B$182,Samples!$A$3:$D$100,2,FALSE)='Intermediate Lookups'!$A8&amp;'Intermediate Lookups'!L$1,$B$182, ""))</f>
        <v/>
      </c>
      <c r="M191" s="10" t="str">
        <f>IF($B$182="","",IF(VLOOKUP($B$182,Samples!$A$3:$D$100,2,FALSE)='Intermediate Lookups'!$A8&amp;'Intermediate Lookups'!M$1,$B$182, ""))</f>
        <v/>
      </c>
    </row>
    <row r="192" spans="1:14" x14ac:dyDescent="0.25">
      <c r="A192" t="str">
        <f>IF(B182="","","H")</f>
        <v>H</v>
      </c>
      <c r="B192" s="10" t="str">
        <f>IF($B$182="","",IF(VLOOKUP($B$182,Samples!$A$3:$D$100,2,FALSE)='Intermediate Lookups'!$A9&amp;'Intermediate Lookups'!B$1,$B$182, ""))</f>
        <v/>
      </c>
      <c r="C192" s="10" t="str">
        <f>IF($B$182="","",IF(VLOOKUP($B$182,Samples!$A$3:$D$100,2,FALSE)='Intermediate Lookups'!$A9&amp;'Intermediate Lookups'!C$1,$B$182, ""))</f>
        <v/>
      </c>
      <c r="D192" s="10" t="str">
        <f>IF($B$182="","",IF(VLOOKUP($B$182,Samples!$A$3:$D$100,2,FALSE)='Intermediate Lookups'!$A9&amp;'Intermediate Lookups'!D$1,$B$182, ""))</f>
        <v/>
      </c>
      <c r="E192" s="10" t="str">
        <f>IF($B$182="","",IF(VLOOKUP($B$182,Samples!$A$3:$D$100,2,FALSE)='Intermediate Lookups'!$A9&amp;'Intermediate Lookups'!E$1,$B$182, ""))</f>
        <v/>
      </c>
      <c r="F192" s="10" t="str">
        <f>IF($B$182="","",IF(VLOOKUP($B$182,Samples!$A$3:$D$100,2,FALSE)='Intermediate Lookups'!$A9&amp;'Intermediate Lookups'!F$1,$B$182, ""))</f>
        <v/>
      </c>
      <c r="G192" s="10" t="str">
        <f>IF($B$182="","",IF(VLOOKUP($B$182,Samples!$A$3:$D$100,2,FALSE)='Intermediate Lookups'!$A9&amp;'Intermediate Lookups'!G$1,$B$182, ""))</f>
        <v/>
      </c>
      <c r="H192" s="10" t="str">
        <f>IF($B$182="","",IF(VLOOKUP($B$182,Samples!$A$3:$D$100,2,FALSE)='Intermediate Lookups'!$A9&amp;'Intermediate Lookups'!H$1,$B$182, ""))</f>
        <v/>
      </c>
      <c r="I192" s="10" t="str">
        <f>IF($B$182="","",IF(VLOOKUP($B$182,Samples!$A$3:$D$100,2,FALSE)='Intermediate Lookups'!$A9&amp;'Intermediate Lookups'!I$1,$B$182, ""))</f>
        <v/>
      </c>
      <c r="J192" s="10" t="str">
        <f>IF($B$182="","",IF(VLOOKUP($B$182,Samples!$A$3:$D$100,2,FALSE)='Intermediate Lookups'!$A9&amp;'Intermediate Lookups'!J$1,$B$182, ""))</f>
        <v/>
      </c>
      <c r="K192" s="10" t="str">
        <f>IF($B$182="","",IF(VLOOKUP($B$182,Samples!$A$3:$D$100,2,FALSE)='Intermediate Lookups'!$A9&amp;'Intermediate Lookups'!K$1,$B$182, ""))</f>
        <v/>
      </c>
      <c r="L192" s="10" t="str">
        <f>IF($B$182="","",IF(VLOOKUP($B$182,Samples!$A$3:$D$100,2,FALSE)='Intermediate Lookups'!$A9&amp;'Intermediate Lookups'!L$1,$B$182, ""))</f>
        <v/>
      </c>
      <c r="M192" s="10" t="str">
        <f>IF($B$182="","",IF(VLOOKUP($B$182,Samples!$A$3:$D$100,2,FALSE)='Intermediate Lookups'!$A9&amp;'Intermediate Lookups'!M$1,$B$182, ""))</f>
        <v/>
      </c>
    </row>
    <row r="194" spans="1:14" x14ac:dyDescent="0.25">
      <c r="A194" t="str">
        <f>IF(B194="","","Pipetting step")</f>
        <v>Pipetting step</v>
      </c>
      <c r="B194" t="str">
        <f>IF(ISBLANK(Samples!A19),"",Samples!A19)</f>
        <v>hi</v>
      </c>
      <c r="C194">
        <f>IF(B194="","",VLOOKUP(B194,Samples!$A$3:$D$100,4,FALSE))</f>
        <v>2.15</v>
      </c>
      <c r="D194">
        <f>IF(B194="","",8)</f>
        <v>8</v>
      </c>
      <c r="E194">
        <f>IF(B194="","",12)</f>
        <v>12</v>
      </c>
      <c r="F194" t="str">
        <f>IF(B194="","","Standard")</f>
        <v>Standard</v>
      </c>
      <c r="G194" t="str">
        <f>IF(B194="","","Color")</f>
        <v>Color</v>
      </c>
      <c r="I194">
        <f>IF(B194="","",6)</f>
        <v>6</v>
      </c>
      <c r="J194">
        <f>IF(B194="","",6)</f>
        <v>6</v>
      </c>
      <c r="K194" t="str">
        <f>IF(B194="","","Normal")</f>
        <v>Normal</v>
      </c>
      <c r="L194" t="str">
        <f>IF(B194="","","Single-channel")</f>
        <v>Single-channel</v>
      </c>
      <c r="M194" t="str">
        <f>IF(B194="","","No")</f>
        <v>No</v>
      </c>
      <c r="N194" t="str">
        <f>IF(B194="","","No")</f>
        <v>No</v>
      </c>
    </row>
    <row r="195" spans="1:14" x14ac:dyDescent="0.25">
      <c r="M195" t="str">
        <f>IF(B194="","","Per well")</f>
        <v>Per well</v>
      </c>
      <c r="N195" t="str">
        <f>IF(B194="","","On source")</f>
        <v>On source</v>
      </c>
    </row>
    <row r="196" spans="1:14" x14ac:dyDescent="0.25">
      <c r="B196">
        <f>IF(B194="","",1)</f>
        <v>1</v>
      </c>
      <c r="C196">
        <f>IF(B194="","",2)</f>
        <v>2</v>
      </c>
      <c r="D196">
        <f>IF(B194="","",3)</f>
        <v>3</v>
      </c>
      <c r="E196">
        <f>IF(B194="","",4)</f>
        <v>4</v>
      </c>
      <c r="F196">
        <f>IF(B194="","",5)</f>
        <v>5</v>
      </c>
      <c r="G196">
        <f>IF(B194="","",6)</f>
        <v>6</v>
      </c>
      <c r="H196">
        <f>IF(B194="","",7)</f>
        <v>7</v>
      </c>
      <c r="I196">
        <f>IF(B194="","",8)</f>
        <v>8</v>
      </c>
      <c r="J196">
        <f>IF(B194="","",9)</f>
        <v>9</v>
      </c>
      <c r="K196">
        <f>IF(B194="","",10)</f>
        <v>10</v>
      </c>
      <c r="L196">
        <f>IF(B194="","",11)</f>
        <v>11</v>
      </c>
      <c r="M196">
        <f>IF(B194="","",12)</f>
        <v>12</v>
      </c>
    </row>
    <row r="197" spans="1:14" x14ac:dyDescent="0.25">
      <c r="A197" t="str">
        <f>IF(B194="","","A")</f>
        <v>A</v>
      </c>
      <c r="B197" s="10" t="str">
        <f>IF($B$194="","",IF(VLOOKUP($B$194,Samples!$A$3:$D$100,2,FALSE)='Intermediate Lookups'!$A2&amp;'Intermediate Lookups'!B$1,$B$194, ""))</f>
        <v/>
      </c>
      <c r="C197" s="10" t="str">
        <f>IF($B$194="","",IF(VLOOKUP($B$194,Samples!$A$3:$D$100,2,FALSE)='Intermediate Lookups'!$A2&amp;'Intermediate Lookups'!C$1,$B$194, ""))</f>
        <v/>
      </c>
      <c r="D197" s="10" t="str">
        <f>IF($B$194="","",IF(VLOOKUP($B$194,Samples!$A$3:$D$100,2,FALSE)='Intermediate Lookups'!$A2&amp;'Intermediate Lookups'!D$1,$B$194, ""))</f>
        <v/>
      </c>
      <c r="E197" s="10" t="str">
        <f>IF($B$194="","",IF(VLOOKUP($B$194,Samples!$A$3:$D$100,2,FALSE)='Intermediate Lookups'!$A2&amp;'Intermediate Lookups'!E$1,$B$194, ""))</f>
        <v/>
      </c>
      <c r="F197" s="10" t="str">
        <f>IF($B$194="","",IF(VLOOKUP($B$194,Samples!$A$3:$D$100,2,FALSE)='Intermediate Lookups'!$A2&amp;'Intermediate Lookups'!F$1,$B$194, ""))</f>
        <v/>
      </c>
      <c r="G197" s="10" t="str">
        <f>IF($B$194="","",IF(VLOOKUP($B$194,Samples!$A$3:$D$100,2,FALSE)='Intermediate Lookups'!$A2&amp;'Intermediate Lookups'!G$1,$B$194, ""))</f>
        <v/>
      </c>
      <c r="H197" s="10" t="str">
        <f>IF($B$194="","",IF(VLOOKUP($B$194,Samples!$A$3:$D$100,2,FALSE)='Intermediate Lookups'!$A2&amp;'Intermediate Lookups'!H$1,$B$194, ""))</f>
        <v/>
      </c>
      <c r="I197" s="10" t="str">
        <f>IF($B$194="","",IF(VLOOKUP($B$194,Samples!$A$3:$D$100,2,FALSE)='Intermediate Lookups'!$A2&amp;'Intermediate Lookups'!I$1,$B$194, ""))</f>
        <v/>
      </c>
      <c r="J197" s="10" t="str">
        <f>IF($B$194="","",IF(VLOOKUP($B$194,Samples!$A$3:$D$100,2,FALSE)='Intermediate Lookups'!$A2&amp;'Intermediate Lookups'!J$1,$B$194, ""))</f>
        <v/>
      </c>
      <c r="K197" s="10" t="str">
        <f>IF($B$194="","",IF(VLOOKUP($B$194,Samples!$A$3:$D$100,2,FALSE)='Intermediate Lookups'!$A2&amp;'Intermediate Lookups'!K$1,$B$194, ""))</f>
        <v/>
      </c>
      <c r="L197" s="10" t="str">
        <f>IF($B$194="","",IF(VLOOKUP($B$194,Samples!$A$3:$D$100,2,FALSE)='Intermediate Lookups'!$A2&amp;'Intermediate Lookups'!L$1,$B$194, ""))</f>
        <v/>
      </c>
      <c r="M197" s="10" t="str">
        <f>IF($B$194="","",IF(VLOOKUP($B$194,Samples!$A$3:$D$100,2,FALSE)='Intermediate Lookups'!$A2&amp;'Intermediate Lookups'!M$1,$B$194, ""))</f>
        <v/>
      </c>
    </row>
    <row r="198" spans="1:14" x14ac:dyDescent="0.25">
      <c r="A198" t="str">
        <f>IF(B194="","","B")</f>
        <v>B</v>
      </c>
      <c r="B198" s="10" t="str">
        <f>IF($B$194="","",IF(VLOOKUP($B$194,Samples!$A$3:$D$100,2,FALSE)='Intermediate Lookups'!$A3&amp;'Intermediate Lookups'!B$1,$B$194, ""))</f>
        <v/>
      </c>
      <c r="C198" s="10" t="str">
        <f>IF($B$194="","",IF(VLOOKUP($B$194,Samples!$A$3:$D$100,2,FALSE)='Intermediate Lookups'!$A3&amp;'Intermediate Lookups'!C$1,$B$194, ""))</f>
        <v/>
      </c>
      <c r="D198" s="10" t="str">
        <f>IF($B$194="","",IF(VLOOKUP($B$194,Samples!$A$3:$D$100,2,FALSE)='Intermediate Lookups'!$A3&amp;'Intermediate Lookups'!D$1,$B$194, ""))</f>
        <v/>
      </c>
      <c r="E198" s="10" t="str">
        <f>IF($B$194="","",IF(VLOOKUP($B$194,Samples!$A$3:$D$100,2,FALSE)='Intermediate Lookups'!$A3&amp;'Intermediate Lookups'!E$1,$B$194, ""))</f>
        <v/>
      </c>
      <c r="F198" s="10" t="str">
        <f>IF($B$194="","",IF(VLOOKUP($B$194,Samples!$A$3:$D$100,2,FALSE)='Intermediate Lookups'!$A3&amp;'Intermediate Lookups'!F$1,$B$194, ""))</f>
        <v/>
      </c>
      <c r="G198" s="10" t="str">
        <f>IF($B$194="","",IF(VLOOKUP($B$194,Samples!$A$3:$D$100,2,FALSE)='Intermediate Lookups'!$A3&amp;'Intermediate Lookups'!G$1,$B$194, ""))</f>
        <v/>
      </c>
      <c r="H198" s="10" t="str">
        <f>IF($B$194="","",IF(VLOOKUP($B$194,Samples!$A$3:$D$100,2,FALSE)='Intermediate Lookups'!$A3&amp;'Intermediate Lookups'!H$1,$B$194, ""))</f>
        <v/>
      </c>
      <c r="I198" s="10" t="str">
        <f>IF($B$194="","",IF(VLOOKUP($B$194,Samples!$A$3:$D$100,2,FALSE)='Intermediate Lookups'!$A3&amp;'Intermediate Lookups'!I$1,$B$194, ""))</f>
        <v/>
      </c>
      <c r="J198" s="10" t="str">
        <f>IF($B$194="","",IF(VLOOKUP($B$194,Samples!$A$3:$D$100,2,FALSE)='Intermediate Lookups'!$A3&amp;'Intermediate Lookups'!J$1,$B$194, ""))</f>
        <v/>
      </c>
      <c r="K198" s="10" t="str">
        <f>IF($B$194="","",IF(VLOOKUP($B$194,Samples!$A$3:$D$100,2,FALSE)='Intermediate Lookups'!$A3&amp;'Intermediate Lookups'!K$1,$B$194, ""))</f>
        <v/>
      </c>
      <c r="L198" s="10" t="str">
        <f>IF($B$194="","",IF(VLOOKUP($B$194,Samples!$A$3:$D$100,2,FALSE)='Intermediate Lookups'!$A3&amp;'Intermediate Lookups'!L$1,$B$194, ""))</f>
        <v/>
      </c>
      <c r="M198" s="10" t="str">
        <f>IF($B$194="","",IF(VLOOKUP($B$194,Samples!$A$3:$D$100,2,FALSE)='Intermediate Lookups'!$A3&amp;'Intermediate Lookups'!M$1,$B$194, ""))</f>
        <v/>
      </c>
    </row>
    <row r="199" spans="1:14" x14ac:dyDescent="0.25">
      <c r="A199" t="str">
        <f>IF(B194="","","C")</f>
        <v>C</v>
      </c>
      <c r="B199" s="10" t="str">
        <f>IF($B$194="","",IF(VLOOKUP($B$194,Samples!$A$3:$D$100,2,FALSE)='Intermediate Lookups'!$A4&amp;'Intermediate Lookups'!B$1,$B$194, ""))</f>
        <v/>
      </c>
      <c r="C199" s="10" t="str">
        <f>IF($B$194="","",IF(VLOOKUP($B$194,Samples!$A$3:$D$100,2,FALSE)='Intermediate Lookups'!$A4&amp;'Intermediate Lookups'!C$1,$B$194, ""))</f>
        <v/>
      </c>
      <c r="D199" s="10" t="str">
        <f>IF($B$194="","",IF(VLOOKUP($B$194,Samples!$A$3:$D$100,2,FALSE)='Intermediate Lookups'!$A4&amp;'Intermediate Lookups'!D$1,$B$194, ""))</f>
        <v/>
      </c>
      <c r="E199" s="10" t="str">
        <f>IF($B$194="","",IF(VLOOKUP($B$194,Samples!$A$3:$D$100,2,FALSE)='Intermediate Lookups'!$A4&amp;'Intermediate Lookups'!E$1,$B$194, ""))</f>
        <v/>
      </c>
      <c r="F199" s="10" t="str">
        <f>IF($B$194="","",IF(VLOOKUP($B$194,Samples!$A$3:$D$100,2,FALSE)='Intermediate Lookups'!$A4&amp;'Intermediate Lookups'!F$1,$B$194, ""))</f>
        <v/>
      </c>
      <c r="G199" s="10" t="str">
        <f>IF($B$194="","",IF(VLOOKUP($B$194,Samples!$A$3:$D$100,2,FALSE)='Intermediate Lookups'!$A4&amp;'Intermediate Lookups'!G$1,$B$194, ""))</f>
        <v/>
      </c>
      <c r="H199" s="10" t="str">
        <f>IF($B$194="","",IF(VLOOKUP($B$194,Samples!$A$3:$D$100,2,FALSE)='Intermediate Lookups'!$A4&amp;'Intermediate Lookups'!H$1,$B$194, ""))</f>
        <v/>
      </c>
      <c r="I199" s="10" t="str">
        <f>IF($B$194="","",IF(VLOOKUP($B$194,Samples!$A$3:$D$100,2,FALSE)='Intermediate Lookups'!$A4&amp;'Intermediate Lookups'!I$1,$B$194, ""))</f>
        <v/>
      </c>
      <c r="J199" s="10" t="str">
        <f>IF($B$194="","",IF(VLOOKUP($B$194,Samples!$A$3:$D$100,2,FALSE)='Intermediate Lookups'!$A4&amp;'Intermediate Lookups'!J$1,$B$194, ""))</f>
        <v/>
      </c>
      <c r="K199" s="10" t="str">
        <f>IF($B$194="","",IF(VLOOKUP($B$194,Samples!$A$3:$D$100,2,FALSE)='Intermediate Lookups'!$A4&amp;'Intermediate Lookups'!K$1,$B$194, ""))</f>
        <v/>
      </c>
      <c r="L199" s="10" t="str">
        <f>IF($B$194="","",IF(VLOOKUP($B$194,Samples!$A$3:$D$100,2,FALSE)='Intermediate Lookups'!$A4&amp;'Intermediate Lookups'!L$1,$B$194, ""))</f>
        <v/>
      </c>
      <c r="M199" s="10" t="str">
        <f>IF($B$194="","",IF(VLOOKUP($B$194,Samples!$A$3:$D$100,2,FALSE)='Intermediate Lookups'!$A4&amp;'Intermediate Lookups'!M$1,$B$194, ""))</f>
        <v/>
      </c>
    </row>
    <row r="200" spans="1:14" x14ac:dyDescent="0.25">
      <c r="A200" t="str">
        <f>IF(B194="","","D")</f>
        <v>D</v>
      </c>
      <c r="B200" s="10" t="str">
        <f>IF($B$194="","",IF(VLOOKUP($B$194,Samples!$A$3:$D$100,2,FALSE)='Intermediate Lookups'!$A5&amp;'Intermediate Lookups'!B$1,$B$194, ""))</f>
        <v/>
      </c>
      <c r="C200" s="10" t="str">
        <f>IF($B$194="","",IF(VLOOKUP($B$194,Samples!$A$3:$D$100,2,FALSE)='Intermediate Lookups'!$A5&amp;'Intermediate Lookups'!C$1,$B$194, ""))</f>
        <v/>
      </c>
      <c r="D200" s="10" t="str">
        <f>IF($B$194="","",IF(VLOOKUP($B$194,Samples!$A$3:$D$100,2,FALSE)='Intermediate Lookups'!$A5&amp;'Intermediate Lookups'!D$1,$B$194, ""))</f>
        <v/>
      </c>
      <c r="E200" s="10" t="str">
        <f>IF($B$194="","",IF(VLOOKUP($B$194,Samples!$A$3:$D$100,2,FALSE)='Intermediate Lookups'!$A5&amp;'Intermediate Lookups'!E$1,$B$194, ""))</f>
        <v/>
      </c>
      <c r="F200" s="10" t="str">
        <f>IF($B$194="","",IF(VLOOKUP($B$194,Samples!$A$3:$D$100,2,FALSE)='Intermediate Lookups'!$A5&amp;'Intermediate Lookups'!F$1,$B$194, ""))</f>
        <v/>
      </c>
      <c r="G200" s="10" t="str">
        <f>IF($B$194="","",IF(VLOOKUP($B$194,Samples!$A$3:$D$100,2,FALSE)='Intermediate Lookups'!$A5&amp;'Intermediate Lookups'!G$1,$B$194, ""))</f>
        <v/>
      </c>
      <c r="H200" s="10" t="str">
        <f>IF($B$194="","",IF(VLOOKUP($B$194,Samples!$A$3:$D$100,2,FALSE)='Intermediate Lookups'!$A5&amp;'Intermediate Lookups'!H$1,$B$194, ""))</f>
        <v/>
      </c>
      <c r="I200" s="10" t="str">
        <f>IF($B$194="","",IF(VLOOKUP($B$194,Samples!$A$3:$D$100,2,FALSE)='Intermediate Lookups'!$A5&amp;'Intermediate Lookups'!I$1,$B$194, ""))</f>
        <v/>
      </c>
      <c r="J200" s="10" t="str">
        <f>IF($B$194="","",IF(VLOOKUP($B$194,Samples!$A$3:$D$100,2,FALSE)='Intermediate Lookups'!$A5&amp;'Intermediate Lookups'!J$1,$B$194, ""))</f>
        <v/>
      </c>
      <c r="K200" s="10" t="str">
        <f>IF($B$194="","",IF(VLOOKUP($B$194,Samples!$A$3:$D$100,2,FALSE)='Intermediate Lookups'!$A5&amp;'Intermediate Lookups'!K$1,$B$194, ""))</f>
        <v/>
      </c>
      <c r="L200" s="10" t="str">
        <f>IF($B$194="","",IF(VLOOKUP($B$194,Samples!$A$3:$D$100,2,FALSE)='Intermediate Lookups'!$A5&amp;'Intermediate Lookups'!L$1,$B$194, ""))</f>
        <v/>
      </c>
      <c r="M200" s="10" t="str">
        <f>IF($B$194="","",IF(VLOOKUP($B$194,Samples!$A$3:$D$100,2,FALSE)='Intermediate Lookups'!$A5&amp;'Intermediate Lookups'!M$1,$B$194, ""))</f>
        <v/>
      </c>
    </row>
    <row r="201" spans="1:14" x14ac:dyDescent="0.25">
      <c r="A201" t="str">
        <f>IF(B194="","","E")</f>
        <v>E</v>
      </c>
      <c r="B201" s="10" t="str">
        <f>IF($B$194="","",IF(VLOOKUP($B$194,Samples!$A$3:$D$100,2,FALSE)='Intermediate Lookups'!$A6&amp;'Intermediate Lookups'!B$1,$B$194, ""))</f>
        <v/>
      </c>
      <c r="C201" s="10" t="str">
        <f>IF($B$194="","",IF(VLOOKUP($B$194,Samples!$A$3:$D$100,2,FALSE)='Intermediate Lookups'!$A6&amp;'Intermediate Lookups'!C$1,$B$194, ""))</f>
        <v/>
      </c>
      <c r="D201" s="10" t="str">
        <f>IF($B$194="","",IF(VLOOKUP($B$194,Samples!$A$3:$D$100,2,FALSE)='Intermediate Lookups'!$A6&amp;'Intermediate Lookups'!D$1,$B$194, ""))</f>
        <v/>
      </c>
      <c r="E201" s="10" t="str">
        <f>IF($B$194="","",IF(VLOOKUP($B$194,Samples!$A$3:$D$100,2,FALSE)='Intermediate Lookups'!$A6&amp;'Intermediate Lookups'!E$1,$B$194, ""))</f>
        <v/>
      </c>
      <c r="F201" s="10" t="str">
        <f>IF($B$194="","",IF(VLOOKUP($B$194,Samples!$A$3:$D$100,2,FALSE)='Intermediate Lookups'!$A6&amp;'Intermediate Lookups'!F$1,$B$194, ""))</f>
        <v>hi</v>
      </c>
      <c r="G201" s="10" t="str">
        <f>IF($B$194="","",IF(VLOOKUP($B$194,Samples!$A$3:$D$100,2,FALSE)='Intermediate Lookups'!$A6&amp;'Intermediate Lookups'!G$1,$B$194, ""))</f>
        <v/>
      </c>
      <c r="H201" s="10" t="str">
        <f>IF($B$194="","",IF(VLOOKUP($B$194,Samples!$A$3:$D$100,2,FALSE)='Intermediate Lookups'!$A6&amp;'Intermediate Lookups'!H$1,$B$194, ""))</f>
        <v/>
      </c>
      <c r="I201" s="10" t="str">
        <f>IF($B$194="","",IF(VLOOKUP($B$194,Samples!$A$3:$D$100,2,FALSE)='Intermediate Lookups'!$A6&amp;'Intermediate Lookups'!I$1,$B$194, ""))</f>
        <v/>
      </c>
      <c r="J201" s="10" t="str">
        <f>IF($B$194="","",IF(VLOOKUP($B$194,Samples!$A$3:$D$100,2,FALSE)='Intermediate Lookups'!$A6&amp;'Intermediate Lookups'!J$1,$B$194, ""))</f>
        <v/>
      </c>
      <c r="K201" s="10" t="str">
        <f>IF($B$194="","",IF(VLOOKUP($B$194,Samples!$A$3:$D$100,2,FALSE)='Intermediate Lookups'!$A6&amp;'Intermediate Lookups'!K$1,$B$194, ""))</f>
        <v/>
      </c>
      <c r="L201" s="10" t="str">
        <f>IF($B$194="","",IF(VLOOKUP($B$194,Samples!$A$3:$D$100,2,FALSE)='Intermediate Lookups'!$A6&amp;'Intermediate Lookups'!L$1,$B$194, ""))</f>
        <v/>
      </c>
      <c r="M201" s="10" t="str">
        <f>IF($B$194="","",IF(VLOOKUP($B$194,Samples!$A$3:$D$100,2,FALSE)='Intermediate Lookups'!$A6&amp;'Intermediate Lookups'!M$1,$B$194, ""))</f>
        <v/>
      </c>
    </row>
    <row r="202" spans="1:14" x14ac:dyDescent="0.25">
      <c r="A202" t="str">
        <f>IF(B194="","","F")</f>
        <v>F</v>
      </c>
      <c r="B202" s="10" t="str">
        <f>IF($B$194="","",IF(VLOOKUP($B$194,Samples!$A$3:$D$100,2,FALSE)='Intermediate Lookups'!$A7&amp;'Intermediate Lookups'!B$1,$B$194, ""))</f>
        <v/>
      </c>
      <c r="C202" s="10" t="str">
        <f>IF($B$194="","",IF(VLOOKUP($B$194,Samples!$A$3:$D$100,2,FALSE)='Intermediate Lookups'!$A7&amp;'Intermediate Lookups'!C$1,$B$194, ""))</f>
        <v/>
      </c>
      <c r="D202" s="10" t="str">
        <f>IF($B$194="","",IF(VLOOKUP($B$194,Samples!$A$3:$D$100,2,FALSE)='Intermediate Lookups'!$A7&amp;'Intermediate Lookups'!D$1,$B$194, ""))</f>
        <v/>
      </c>
      <c r="E202" s="10" t="str">
        <f>IF($B$194="","",IF(VLOOKUP($B$194,Samples!$A$3:$D$100,2,FALSE)='Intermediate Lookups'!$A7&amp;'Intermediate Lookups'!E$1,$B$194, ""))</f>
        <v/>
      </c>
      <c r="F202" s="10" t="str">
        <f>IF($B$194="","",IF(VLOOKUP($B$194,Samples!$A$3:$D$100,2,FALSE)='Intermediate Lookups'!$A7&amp;'Intermediate Lookups'!F$1,$B$194, ""))</f>
        <v/>
      </c>
      <c r="G202" s="10" t="str">
        <f>IF($B$194="","",IF(VLOOKUP($B$194,Samples!$A$3:$D$100,2,FALSE)='Intermediate Lookups'!$A7&amp;'Intermediate Lookups'!G$1,$B$194, ""))</f>
        <v/>
      </c>
      <c r="H202" s="10" t="str">
        <f>IF($B$194="","",IF(VLOOKUP($B$194,Samples!$A$3:$D$100,2,FALSE)='Intermediate Lookups'!$A7&amp;'Intermediate Lookups'!H$1,$B$194, ""))</f>
        <v/>
      </c>
      <c r="I202" s="10" t="str">
        <f>IF($B$194="","",IF(VLOOKUP($B$194,Samples!$A$3:$D$100,2,FALSE)='Intermediate Lookups'!$A7&amp;'Intermediate Lookups'!I$1,$B$194, ""))</f>
        <v/>
      </c>
      <c r="J202" s="10" t="str">
        <f>IF($B$194="","",IF(VLOOKUP($B$194,Samples!$A$3:$D$100,2,FALSE)='Intermediate Lookups'!$A7&amp;'Intermediate Lookups'!J$1,$B$194, ""))</f>
        <v/>
      </c>
      <c r="K202" s="10" t="str">
        <f>IF($B$194="","",IF(VLOOKUP($B$194,Samples!$A$3:$D$100,2,FALSE)='Intermediate Lookups'!$A7&amp;'Intermediate Lookups'!K$1,$B$194, ""))</f>
        <v/>
      </c>
      <c r="L202" s="10" t="str">
        <f>IF($B$194="","",IF(VLOOKUP($B$194,Samples!$A$3:$D$100,2,FALSE)='Intermediate Lookups'!$A7&amp;'Intermediate Lookups'!L$1,$B$194, ""))</f>
        <v/>
      </c>
      <c r="M202" s="10" t="str">
        <f>IF($B$194="","",IF(VLOOKUP($B$194,Samples!$A$3:$D$100,2,FALSE)='Intermediate Lookups'!$A7&amp;'Intermediate Lookups'!M$1,$B$194, ""))</f>
        <v/>
      </c>
    </row>
    <row r="203" spans="1:14" x14ac:dyDescent="0.25">
      <c r="A203" t="str">
        <f>IF(B194="","","G")</f>
        <v>G</v>
      </c>
      <c r="B203" s="10" t="str">
        <f>IF($B$194="","",IF(VLOOKUP($B$194,Samples!$A$3:$D$100,2,FALSE)='Intermediate Lookups'!$A8&amp;'Intermediate Lookups'!B$1,$B$194, ""))</f>
        <v/>
      </c>
      <c r="C203" s="10" t="str">
        <f>IF($B$194="","",IF(VLOOKUP($B$194,Samples!$A$3:$D$100,2,FALSE)='Intermediate Lookups'!$A8&amp;'Intermediate Lookups'!C$1,$B$194, ""))</f>
        <v/>
      </c>
      <c r="D203" s="10" t="str">
        <f>IF($B$194="","",IF(VLOOKUP($B$194,Samples!$A$3:$D$100,2,FALSE)='Intermediate Lookups'!$A8&amp;'Intermediate Lookups'!D$1,$B$194, ""))</f>
        <v/>
      </c>
      <c r="E203" s="10" t="str">
        <f>IF($B$194="","",IF(VLOOKUP($B$194,Samples!$A$3:$D$100,2,FALSE)='Intermediate Lookups'!$A8&amp;'Intermediate Lookups'!E$1,$B$194, ""))</f>
        <v/>
      </c>
      <c r="F203" s="10" t="str">
        <f>IF($B$194="","",IF(VLOOKUP($B$194,Samples!$A$3:$D$100,2,FALSE)='Intermediate Lookups'!$A8&amp;'Intermediate Lookups'!F$1,$B$194, ""))</f>
        <v/>
      </c>
      <c r="G203" s="10" t="str">
        <f>IF($B$194="","",IF(VLOOKUP($B$194,Samples!$A$3:$D$100,2,FALSE)='Intermediate Lookups'!$A8&amp;'Intermediate Lookups'!G$1,$B$194, ""))</f>
        <v/>
      </c>
      <c r="H203" s="10" t="str">
        <f>IF($B$194="","",IF(VLOOKUP($B$194,Samples!$A$3:$D$100,2,FALSE)='Intermediate Lookups'!$A8&amp;'Intermediate Lookups'!H$1,$B$194, ""))</f>
        <v/>
      </c>
      <c r="I203" s="10" t="str">
        <f>IF($B$194="","",IF(VLOOKUP($B$194,Samples!$A$3:$D$100,2,FALSE)='Intermediate Lookups'!$A8&amp;'Intermediate Lookups'!I$1,$B$194, ""))</f>
        <v/>
      </c>
      <c r="J203" s="10" t="str">
        <f>IF($B$194="","",IF(VLOOKUP($B$194,Samples!$A$3:$D$100,2,FALSE)='Intermediate Lookups'!$A8&amp;'Intermediate Lookups'!J$1,$B$194, ""))</f>
        <v/>
      </c>
      <c r="K203" s="10" t="str">
        <f>IF($B$194="","",IF(VLOOKUP($B$194,Samples!$A$3:$D$100,2,FALSE)='Intermediate Lookups'!$A8&amp;'Intermediate Lookups'!K$1,$B$194, ""))</f>
        <v/>
      </c>
      <c r="L203" s="10" t="str">
        <f>IF($B$194="","",IF(VLOOKUP($B$194,Samples!$A$3:$D$100,2,FALSE)='Intermediate Lookups'!$A8&amp;'Intermediate Lookups'!L$1,$B$194, ""))</f>
        <v/>
      </c>
      <c r="M203" s="10" t="str">
        <f>IF($B$194="","",IF(VLOOKUP($B$194,Samples!$A$3:$D$100,2,FALSE)='Intermediate Lookups'!$A8&amp;'Intermediate Lookups'!M$1,$B$194, ""))</f>
        <v/>
      </c>
    </row>
    <row r="204" spans="1:14" x14ac:dyDescent="0.25">
      <c r="A204" t="str">
        <f>IF(B194="","","H")</f>
        <v>H</v>
      </c>
      <c r="B204" s="10" t="str">
        <f>IF($B$194="","",IF(VLOOKUP($B$194,Samples!$A$3:$D$100,2,FALSE)='Intermediate Lookups'!$A9&amp;'Intermediate Lookups'!B$1,$B$194, ""))</f>
        <v/>
      </c>
      <c r="C204" s="10" t="str">
        <f>IF($B$194="","",IF(VLOOKUP($B$194,Samples!$A$3:$D$100,2,FALSE)='Intermediate Lookups'!$A9&amp;'Intermediate Lookups'!C$1,$B$194, ""))</f>
        <v/>
      </c>
      <c r="D204" s="10" t="str">
        <f>IF($B$194="","",IF(VLOOKUP($B$194,Samples!$A$3:$D$100,2,FALSE)='Intermediate Lookups'!$A9&amp;'Intermediate Lookups'!D$1,$B$194, ""))</f>
        <v/>
      </c>
      <c r="E204" s="10" t="str">
        <f>IF($B$194="","",IF(VLOOKUP($B$194,Samples!$A$3:$D$100,2,FALSE)='Intermediate Lookups'!$A9&amp;'Intermediate Lookups'!E$1,$B$194, ""))</f>
        <v/>
      </c>
      <c r="F204" s="10" t="str">
        <f>IF($B$194="","",IF(VLOOKUP($B$194,Samples!$A$3:$D$100,2,FALSE)='Intermediate Lookups'!$A9&amp;'Intermediate Lookups'!F$1,$B$194, ""))</f>
        <v/>
      </c>
      <c r="G204" s="10" t="str">
        <f>IF($B$194="","",IF(VLOOKUP($B$194,Samples!$A$3:$D$100,2,FALSE)='Intermediate Lookups'!$A9&amp;'Intermediate Lookups'!G$1,$B$194, ""))</f>
        <v/>
      </c>
      <c r="H204" s="10" t="str">
        <f>IF($B$194="","",IF(VLOOKUP($B$194,Samples!$A$3:$D$100,2,FALSE)='Intermediate Lookups'!$A9&amp;'Intermediate Lookups'!H$1,$B$194, ""))</f>
        <v/>
      </c>
      <c r="I204" s="10" t="str">
        <f>IF($B$194="","",IF(VLOOKUP($B$194,Samples!$A$3:$D$100,2,FALSE)='Intermediate Lookups'!$A9&amp;'Intermediate Lookups'!I$1,$B$194, ""))</f>
        <v/>
      </c>
      <c r="J204" s="10" t="str">
        <f>IF($B$194="","",IF(VLOOKUP($B$194,Samples!$A$3:$D$100,2,FALSE)='Intermediate Lookups'!$A9&amp;'Intermediate Lookups'!J$1,$B$194, ""))</f>
        <v/>
      </c>
      <c r="K204" s="10" t="str">
        <f>IF($B$194="","",IF(VLOOKUP($B$194,Samples!$A$3:$D$100,2,FALSE)='Intermediate Lookups'!$A9&amp;'Intermediate Lookups'!K$1,$B$194, ""))</f>
        <v/>
      </c>
      <c r="L204" s="10" t="str">
        <f>IF($B$194="","",IF(VLOOKUP($B$194,Samples!$A$3:$D$100,2,FALSE)='Intermediate Lookups'!$A9&amp;'Intermediate Lookups'!L$1,$B$194, ""))</f>
        <v/>
      </c>
      <c r="M204" s="10" t="str">
        <f>IF($B$194="","",IF(VLOOKUP($B$194,Samples!$A$3:$D$100,2,FALSE)='Intermediate Lookups'!$A9&amp;'Intermediate Lookups'!M$1,$B$194, ""))</f>
        <v/>
      </c>
    </row>
    <row r="206" spans="1:14" x14ac:dyDescent="0.25">
      <c r="A206" t="str">
        <f>IF(B206="","","Pipetting step")</f>
        <v>Pipetting step</v>
      </c>
      <c r="B206" t="str">
        <f>IF(ISBLANK(Samples!A20),"",Samples!A20)</f>
        <v>ice</v>
      </c>
      <c r="C206">
        <f>IF(B206="","",VLOOKUP(B206,Samples!$A$3:$D$100,4,FALSE))</f>
        <v>2.19</v>
      </c>
      <c r="D206">
        <f>IF(B206="","",8)</f>
        <v>8</v>
      </c>
      <c r="E206">
        <f>IF(B206="","",12)</f>
        <v>12</v>
      </c>
      <c r="F206" t="str">
        <f>IF(B206="","","Standard")</f>
        <v>Standard</v>
      </c>
      <c r="G206" t="str">
        <f>IF(B206="","","Color")</f>
        <v>Color</v>
      </c>
      <c r="I206">
        <f>IF(B206="","",6)</f>
        <v>6</v>
      </c>
      <c r="J206">
        <f>IF(B206="","",6)</f>
        <v>6</v>
      </c>
      <c r="K206" t="str">
        <f>IF(B206="","","Normal")</f>
        <v>Normal</v>
      </c>
      <c r="L206" t="str">
        <f>IF(B206="","","Single-channel")</f>
        <v>Single-channel</v>
      </c>
      <c r="M206" t="str">
        <f>IF(B206="","","No")</f>
        <v>No</v>
      </c>
      <c r="N206" t="str">
        <f>IF(B206="","","No")</f>
        <v>No</v>
      </c>
    </row>
    <row r="207" spans="1:14" x14ac:dyDescent="0.25">
      <c r="M207" t="str">
        <f>IF(B206="","","Per well")</f>
        <v>Per well</v>
      </c>
      <c r="N207" t="str">
        <f>IF(B206="","","On source")</f>
        <v>On source</v>
      </c>
    </row>
    <row r="208" spans="1:14" x14ac:dyDescent="0.25">
      <c r="B208">
        <f>IF(B206="","",1)</f>
        <v>1</v>
      </c>
      <c r="C208">
        <f>IF(B206="","",2)</f>
        <v>2</v>
      </c>
      <c r="D208">
        <f>IF(B206="","",3)</f>
        <v>3</v>
      </c>
      <c r="E208">
        <f>IF(B206="","",4)</f>
        <v>4</v>
      </c>
      <c r="F208">
        <f>IF(B206="","",5)</f>
        <v>5</v>
      </c>
      <c r="G208">
        <f>IF(B206="","",6)</f>
        <v>6</v>
      </c>
      <c r="H208">
        <f>IF(B206="","",7)</f>
        <v>7</v>
      </c>
      <c r="I208">
        <f>IF(B206="","",8)</f>
        <v>8</v>
      </c>
      <c r="J208">
        <f>IF(B206="","",9)</f>
        <v>9</v>
      </c>
      <c r="K208">
        <f>IF(B206="","",10)</f>
        <v>10</v>
      </c>
      <c r="L208">
        <f>IF(B206="","",11)</f>
        <v>11</v>
      </c>
      <c r="M208">
        <f>IF(B206="","",12)</f>
        <v>12</v>
      </c>
    </row>
    <row r="209" spans="1:14" x14ac:dyDescent="0.25">
      <c r="A209" t="str">
        <f>IF(B206="","","A")</f>
        <v>A</v>
      </c>
      <c r="B209" s="10" t="str">
        <f>IF($B$206="","",IF(VLOOKUP($B$206,Samples!$A$3:$D$100,2,FALSE)='Intermediate Lookups'!$A2&amp;'Intermediate Lookups'!B$1,$B$206, ""))</f>
        <v/>
      </c>
      <c r="C209" s="10" t="str">
        <f>IF($B$206="","",IF(VLOOKUP($B$206,Samples!$A$3:$D$100,2,FALSE)='Intermediate Lookups'!$A2&amp;'Intermediate Lookups'!C$1,$B$206, ""))</f>
        <v/>
      </c>
      <c r="D209" s="10" t="str">
        <f>IF($B$206="","",IF(VLOOKUP($B$206,Samples!$A$3:$D$100,2,FALSE)='Intermediate Lookups'!$A2&amp;'Intermediate Lookups'!D$1,$B$206, ""))</f>
        <v/>
      </c>
      <c r="E209" s="10" t="str">
        <f>IF($B$206="","",IF(VLOOKUP($B$206,Samples!$A$3:$D$100,2,FALSE)='Intermediate Lookups'!$A2&amp;'Intermediate Lookups'!E$1,$B$206, ""))</f>
        <v/>
      </c>
      <c r="F209" s="10" t="str">
        <f>IF($B$206="","",IF(VLOOKUP($B$206,Samples!$A$3:$D$100,2,FALSE)='Intermediate Lookups'!$A2&amp;'Intermediate Lookups'!F$1,$B$206, ""))</f>
        <v/>
      </c>
      <c r="G209" s="10" t="str">
        <f>IF($B$206="","",IF(VLOOKUP($B$206,Samples!$A$3:$D$100,2,FALSE)='Intermediate Lookups'!$A2&amp;'Intermediate Lookups'!G$1,$B$206, ""))</f>
        <v/>
      </c>
      <c r="H209" s="10" t="str">
        <f>IF($B$206="","",IF(VLOOKUP($B$206,Samples!$A$3:$D$100,2,FALSE)='Intermediate Lookups'!$A2&amp;'Intermediate Lookups'!H$1,$B$206, ""))</f>
        <v/>
      </c>
      <c r="I209" s="10" t="str">
        <f>IF($B$206="","",IF(VLOOKUP($B$206,Samples!$A$3:$D$100,2,FALSE)='Intermediate Lookups'!$A2&amp;'Intermediate Lookups'!I$1,$B$206, ""))</f>
        <v/>
      </c>
      <c r="J209" s="10" t="str">
        <f>IF($B$206="","",IF(VLOOKUP($B$206,Samples!$A$3:$D$100,2,FALSE)='Intermediate Lookups'!$A2&amp;'Intermediate Lookups'!J$1,$B$206, ""))</f>
        <v/>
      </c>
      <c r="K209" s="10" t="str">
        <f>IF($B$206="","",IF(VLOOKUP($B$206,Samples!$A$3:$D$100,2,FALSE)='Intermediate Lookups'!$A2&amp;'Intermediate Lookups'!K$1,$B$206, ""))</f>
        <v/>
      </c>
      <c r="L209" s="10" t="str">
        <f>IF($B$206="","",IF(VLOOKUP($B$206,Samples!$A$3:$D$100,2,FALSE)='Intermediate Lookups'!$A2&amp;'Intermediate Lookups'!L$1,$B$206, ""))</f>
        <v/>
      </c>
      <c r="M209" s="10" t="str">
        <f>IF($B$206="","",IF(VLOOKUP($B$206,Samples!$A$3:$D$100,2,FALSE)='Intermediate Lookups'!$A2&amp;'Intermediate Lookups'!M$1,$B$206, ""))</f>
        <v/>
      </c>
    </row>
    <row r="210" spans="1:14" x14ac:dyDescent="0.25">
      <c r="A210" t="str">
        <f>IF(B206="","","B")</f>
        <v>B</v>
      </c>
      <c r="B210" s="10" t="str">
        <f>IF($B$206="","",IF(VLOOKUP($B$206,Samples!$A$3:$D$100,2,FALSE)='Intermediate Lookups'!$A3&amp;'Intermediate Lookups'!B$1,$B$206, ""))</f>
        <v/>
      </c>
      <c r="C210" s="10" t="str">
        <f>IF($B$206="","",IF(VLOOKUP($B$206,Samples!$A$3:$D$100,2,FALSE)='Intermediate Lookups'!$A3&amp;'Intermediate Lookups'!C$1,$B$206, ""))</f>
        <v/>
      </c>
      <c r="D210" s="10" t="str">
        <f>IF($B$206="","",IF(VLOOKUP($B$206,Samples!$A$3:$D$100,2,FALSE)='Intermediate Lookups'!$A3&amp;'Intermediate Lookups'!D$1,$B$206, ""))</f>
        <v/>
      </c>
      <c r="E210" s="10" t="str">
        <f>IF($B$206="","",IF(VLOOKUP($B$206,Samples!$A$3:$D$100,2,FALSE)='Intermediate Lookups'!$A3&amp;'Intermediate Lookups'!E$1,$B$206, ""))</f>
        <v/>
      </c>
      <c r="F210" s="10" t="str">
        <f>IF($B$206="","",IF(VLOOKUP($B$206,Samples!$A$3:$D$100,2,FALSE)='Intermediate Lookups'!$A3&amp;'Intermediate Lookups'!F$1,$B$206, ""))</f>
        <v/>
      </c>
      <c r="G210" s="10" t="str">
        <f>IF($B$206="","",IF(VLOOKUP($B$206,Samples!$A$3:$D$100,2,FALSE)='Intermediate Lookups'!$A3&amp;'Intermediate Lookups'!G$1,$B$206, ""))</f>
        <v/>
      </c>
      <c r="H210" s="10" t="str">
        <f>IF($B$206="","",IF(VLOOKUP($B$206,Samples!$A$3:$D$100,2,FALSE)='Intermediate Lookups'!$A3&amp;'Intermediate Lookups'!H$1,$B$206, ""))</f>
        <v/>
      </c>
      <c r="I210" s="10" t="str">
        <f>IF($B$206="","",IF(VLOOKUP($B$206,Samples!$A$3:$D$100,2,FALSE)='Intermediate Lookups'!$A3&amp;'Intermediate Lookups'!I$1,$B$206, ""))</f>
        <v/>
      </c>
      <c r="J210" s="10" t="str">
        <f>IF($B$206="","",IF(VLOOKUP($B$206,Samples!$A$3:$D$100,2,FALSE)='Intermediate Lookups'!$A3&amp;'Intermediate Lookups'!J$1,$B$206, ""))</f>
        <v/>
      </c>
      <c r="K210" s="10" t="str">
        <f>IF($B$206="","",IF(VLOOKUP($B$206,Samples!$A$3:$D$100,2,FALSE)='Intermediate Lookups'!$A3&amp;'Intermediate Lookups'!K$1,$B$206, ""))</f>
        <v/>
      </c>
      <c r="L210" s="10" t="str">
        <f>IF($B$206="","",IF(VLOOKUP($B$206,Samples!$A$3:$D$100,2,FALSE)='Intermediate Lookups'!$A3&amp;'Intermediate Lookups'!L$1,$B$206, ""))</f>
        <v/>
      </c>
      <c r="M210" s="10" t="str">
        <f>IF($B$206="","",IF(VLOOKUP($B$206,Samples!$A$3:$D$100,2,FALSE)='Intermediate Lookups'!$A3&amp;'Intermediate Lookups'!M$1,$B$206, ""))</f>
        <v/>
      </c>
    </row>
    <row r="211" spans="1:14" x14ac:dyDescent="0.25">
      <c r="A211" t="str">
        <f>IF(B206="","","C")</f>
        <v>C</v>
      </c>
      <c r="B211" s="10" t="str">
        <f>IF($B$206="","",IF(VLOOKUP($B$206,Samples!$A$3:$D$100,2,FALSE)='Intermediate Lookups'!$A4&amp;'Intermediate Lookups'!B$1,$B$206, ""))</f>
        <v/>
      </c>
      <c r="C211" s="10" t="str">
        <f>IF($B$206="","",IF(VLOOKUP($B$206,Samples!$A$3:$D$100,2,FALSE)='Intermediate Lookups'!$A4&amp;'Intermediate Lookups'!C$1,$B$206, ""))</f>
        <v/>
      </c>
      <c r="D211" s="10" t="str">
        <f>IF($B$206="","",IF(VLOOKUP($B$206,Samples!$A$3:$D$100,2,FALSE)='Intermediate Lookups'!$A4&amp;'Intermediate Lookups'!D$1,$B$206, ""))</f>
        <v/>
      </c>
      <c r="E211" s="10" t="str">
        <f>IF($B$206="","",IF(VLOOKUP($B$206,Samples!$A$3:$D$100,2,FALSE)='Intermediate Lookups'!$A4&amp;'Intermediate Lookups'!E$1,$B$206, ""))</f>
        <v/>
      </c>
      <c r="F211" s="10" t="str">
        <f>IF($B$206="","",IF(VLOOKUP($B$206,Samples!$A$3:$D$100,2,FALSE)='Intermediate Lookups'!$A4&amp;'Intermediate Lookups'!F$1,$B$206, ""))</f>
        <v/>
      </c>
      <c r="G211" s="10" t="str">
        <f>IF($B$206="","",IF(VLOOKUP($B$206,Samples!$A$3:$D$100,2,FALSE)='Intermediate Lookups'!$A4&amp;'Intermediate Lookups'!G$1,$B$206, ""))</f>
        <v/>
      </c>
      <c r="H211" s="10" t="str">
        <f>IF($B$206="","",IF(VLOOKUP($B$206,Samples!$A$3:$D$100,2,FALSE)='Intermediate Lookups'!$A4&amp;'Intermediate Lookups'!H$1,$B$206, ""))</f>
        <v/>
      </c>
      <c r="I211" s="10" t="str">
        <f>IF($B$206="","",IF(VLOOKUP($B$206,Samples!$A$3:$D$100,2,FALSE)='Intermediate Lookups'!$A4&amp;'Intermediate Lookups'!I$1,$B$206, ""))</f>
        <v/>
      </c>
      <c r="J211" s="10" t="str">
        <f>IF($B$206="","",IF(VLOOKUP($B$206,Samples!$A$3:$D$100,2,FALSE)='Intermediate Lookups'!$A4&amp;'Intermediate Lookups'!J$1,$B$206, ""))</f>
        <v/>
      </c>
      <c r="K211" s="10" t="str">
        <f>IF($B$206="","",IF(VLOOKUP($B$206,Samples!$A$3:$D$100,2,FALSE)='Intermediate Lookups'!$A4&amp;'Intermediate Lookups'!K$1,$B$206, ""))</f>
        <v/>
      </c>
      <c r="L211" s="10" t="str">
        <f>IF($B$206="","",IF(VLOOKUP($B$206,Samples!$A$3:$D$100,2,FALSE)='Intermediate Lookups'!$A4&amp;'Intermediate Lookups'!L$1,$B$206, ""))</f>
        <v/>
      </c>
      <c r="M211" s="10" t="str">
        <f>IF($B$206="","",IF(VLOOKUP($B$206,Samples!$A$3:$D$100,2,FALSE)='Intermediate Lookups'!$A4&amp;'Intermediate Lookups'!M$1,$B$206, ""))</f>
        <v/>
      </c>
    </row>
    <row r="212" spans="1:14" x14ac:dyDescent="0.25">
      <c r="A212" t="str">
        <f>IF(B206="","","D")</f>
        <v>D</v>
      </c>
      <c r="B212" s="10" t="str">
        <f>IF($B$206="","",IF(VLOOKUP($B$206,Samples!$A$3:$D$100,2,FALSE)='Intermediate Lookups'!$A5&amp;'Intermediate Lookups'!B$1,$B$206, ""))</f>
        <v/>
      </c>
      <c r="C212" s="10" t="str">
        <f>IF($B$206="","",IF(VLOOKUP($B$206,Samples!$A$3:$D$100,2,FALSE)='Intermediate Lookups'!$A5&amp;'Intermediate Lookups'!C$1,$B$206, ""))</f>
        <v/>
      </c>
      <c r="D212" s="10" t="str">
        <f>IF($B$206="","",IF(VLOOKUP($B$206,Samples!$A$3:$D$100,2,FALSE)='Intermediate Lookups'!$A5&amp;'Intermediate Lookups'!D$1,$B$206, ""))</f>
        <v/>
      </c>
      <c r="E212" s="10" t="str">
        <f>IF($B$206="","",IF(VLOOKUP($B$206,Samples!$A$3:$D$100,2,FALSE)='Intermediate Lookups'!$A5&amp;'Intermediate Lookups'!E$1,$B$206, ""))</f>
        <v/>
      </c>
      <c r="F212" s="10" t="str">
        <f>IF($B$206="","",IF(VLOOKUP($B$206,Samples!$A$3:$D$100,2,FALSE)='Intermediate Lookups'!$A5&amp;'Intermediate Lookups'!F$1,$B$206, ""))</f>
        <v/>
      </c>
      <c r="G212" s="10" t="str">
        <f>IF($B$206="","",IF(VLOOKUP($B$206,Samples!$A$3:$D$100,2,FALSE)='Intermediate Lookups'!$A5&amp;'Intermediate Lookups'!G$1,$B$206, ""))</f>
        <v/>
      </c>
      <c r="H212" s="10" t="str">
        <f>IF($B$206="","",IF(VLOOKUP($B$206,Samples!$A$3:$D$100,2,FALSE)='Intermediate Lookups'!$A5&amp;'Intermediate Lookups'!H$1,$B$206, ""))</f>
        <v/>
      </c>
      <c r="I212" s="10" t="str">
        <f>IF($B$206="","",IF(VLOOKUP($B$206,Samples!$A$3:$D$100,2,FALSE)='Intermediate Lookups'!$A5&amp;'Intermediate Lookups'!I$1,$B$206, ""))</f>
        <v/>
      </c>
      <c r="J212" s="10" t="str">
        <f>IF($B$206="","",IF(VLOOKUP($B$206,Samples!$A$3:$D$100,2,FALSE)='Intermediate Lookups'!$A5&amp;'Intermediate Lookups'!J$1,$B$206, ""))</f>
        <v/>
      </c>
      <c r="K212" s="10" t="str">
        <f>IF($B$206="","",IF(VLOOKUP($B$206,Samples!$A$3:$D$100,2,FALSE)='Intermediate Lookups'!$A5&amp;'Intermediate Lookups'!K$1,$B$206, ""))</f>
        <v/>
      </c>
      <c r="L212" s="10" t="str">
        <f>IF($B$206="","",IF(VLOOKUP($B$206,Samples!$A$3:$D$100,2,FALSE)='Intermediate Lookups'!$A5&amp;'Intermediate Lookups'!L$1,$B$206, ""))</f>
        <v/>
      </c>
      <c r="M212" s="10" t="str">
        <f>IF($B$206="","",IF(VLOOKUP($B$206,Samples!$A$3:$D$100,2,FALSE)='Intermediate Lookups'!$A5&amp;'Intermediate Lookups'!M$1,$B$206, ""))</f>
        <v/>
      </c>
    </row>
    <row r="213" spans="1:14" x14ac:dyDescent="0.25">
      <c r="A213" t="str">
        <f>IF(B206="","","E")</f>
        <v>E</v>
      </c>
      <c r="B213" s="10" t="str">
        <f>IF($B$206="","",IF(VLOOKUP($B$206,Samples!$A$3:$D$100,2,FALSE)='Intermediate Lookups'!$A6&amp;'Intermediate Lookups'!B$1,$B$206, ""))</f>
        <v/>
      </c>
      <c r="C213" s="10" t="str">
        <f>IF($B$206="","",IF(VLOOKUP($B$206,Samples!$A$3:$D$100,2,FALSE)='Intermediate Lookups'!$A6&amp;'Intermediate Lookups'!C$1,$B$206, ""))</f>
        <v/>
      </c>
      <c r="D213" s="10" t="str">
        <f>IF($B$206="","",IF(VLOOKUP($B$206,Samples!$A$3:$D$100,2,FALSE)='Intermediate Lookups'!$A6&amp;'Intermediate Lookups'!D$1,$B$206, ""))</f>
        <v/>
      </c>
      <c r="E213" s="10" t="str">
        <f>IF($B$206="","",IF(VLOOKUP($B$206,Samples!$A$3:$D$100,2,FALSE)='Intermediate Lookups'!$A6&amp;'Intermediate Lookups'!E$1,$B$206, ""))</f>
        <v/>
      </c>
      <c r="F213" s="10" t="str">
        <f>IF($B$206="","",IF(VLOOKUP($B$206,Samples!$A$3:$D$100,2,FALSE)='Intermediate Lookups'!$A6&amp;'Intermediate Lookups'!F$1,$B$206, ""))</f>
        <v/>
      </c>
      <c r="G213" s="10" t="str">
        <f>IF($B$206="","",IF(VLOOKUP($B$206,Samples!$A$3:$D$100,2,FALSE)='Intermediate Lookups'!$A6&amp;'Intermediate Lookups'!G$1,$B$206, ""))</f>
        <v>ice</v>
      </c>
      <c r="H213" s="10" t="str">
        <f>IF($B$206="","",IF(VLOOKUP($B$206,Samples!$A$3:$D$100,2,FALSE)='Intermediate Lookups'!$A6&amp;'Intermediate Lookups'!H$1,$B$206, ""))</f>
        <v/>
      </c>
      <c r="I213" s="10" t="str">
        <f>IF($B$206="","",IF(VLOOKUP($B$206,Samples!$A$3:$D$100,2,FALSE)='Intermediate Lookups'!$A6&amp;'Intermediate Lookups'!I$1,$B$206, ""))</f>
        <v/>
      </c>
      <c r="J213" s="10" t="str">
        <f>IF($B$206="","",IF(VLOOKUP($B$206,Samples!$A$3:$D$100,2,FALSE)='Intermediate Lookups'!$A6&amp;'Intermediate Lookups'!J$1,$B$206, ""))</f>
        <v/>
      </c>
      <c r="K213" s="10" t="str">
        <f>IF($B$206="","",IF(VLOOKUP($B$206,Samples!$A$3:$D$100,2,FALSE)='Intermediate Lookups'!$A6&amp;'Intermediate Lookups'!K$1,$B$206, ""))</f>
        <v/>
      </c>
      <c r="L213" s="10" t="str">
        <f>IF($B$206="","",IF(VLOOKUP($B$206,Samples!$A$3:$D$100,2,FALSE)='Intermediate Lookups'!$A6&amp;'Intermediate Lookups'!L$1,$B$206, ""))</f>
        <v/>
      </c>
      <c r="M213" s="10" t="str">
        <f>IF($B$206="","",IF(VLOOKUP($B$206,Samples!$A$3:$D$100,2,FALSE)='Intermediate Lookups'!$A6&amp;'Intermediate Lookups'!M$1,$B$206, ""))</f>
        <v/>
      </c>
    </row>
    <row r="214" spans="1:14" x14ac:dyDescent="0.25">
      <c r="A214" t="str">
        <f>IF(B206="","","F")</f>
        <v>F</v>
      </c>
      <c r="B214" s="10" t="str">
        <f>IF($B$206="","",IF(VLOOKUP($B$206,Samples!$A$3:$D$100,2,FALSE)='Intermediate Lookups'!$A7&amp;'Intermediate Lookups'!B$1,$B$206, ""))</f>
        <v/>
      </c>
      <c r="C214" s="10" t="str">
        <f>IF($B$206="","",IF(VLOOKUP($B$206,Samples!$A$3:$D$100,2,FALSE)='Intermediate Lookups'!$A7&amp;'Intermediate Lookups'!C$1,$B$206, ""))</f>
        <v/>
      </c>
      <c r="D214" s="10" t="str">
        <f>IF($B$206="","",IF(VLOOKUP($B$206,Samples!$A$3:$D$100,2,FALSE)='Intermediate Lookups'!$A7&amp;'Intermediate Lookups'!D$1,$B$206, ""))</f>
        <v/>
      </c>
      <c r="E214" s="10" t="str">
        <f>IF($B$206="","",IF(VLOOKUP($B$206,Samples!$A$3:$D$100,2,FALSE)='Intermediate Lookups'!$A7&amp;'Intermediate Lookups'!E$1,$B$206, ""))</f>
        <v/>
      </c>
      <c r="F214" s="10" t="str">
        <f>IF($B$206="","",IF(VLOOKUP($B$206,Samples!$A$3:$D$100,2,FALSE)='Intermediate Lookups'!$A7&amp;'Intermediate Lookups'!F$1,$B$206, ""))</f>
        <v/>
      </c>
      <c r="G214" s="10" t="str">
        <f>IF($B$206="","",IF(VLOOKUP($B$206,Samples!$A$3:$D$100,2,FALSE)='Intermediate Lookups'!$A7&amp;'Intermediate Lookups'!G$1,$B$206, ""))</f>
        <v/>
      </c>
      <c r="H214" s="10" t="str">
        <f>IF($B$206="","",IF(VLOOKUP($B$206,Samples!$A$3:$D$100,2,FALSE)='Intermediate Lookups'!$A7&amp;'Intermediate Lookups'!H$1,$B$206, ""))</f>
        <v/>
      </c>
      <c r="I214" s="10" t="str">
        <f>IF($B$206="","",IF(VLOOKUP($B$206,Samples!$A$3:$D$100,2,FALSE)='Intermediate Lookups'!$A7&amp;'Intermediate Lookups'!I$1,$B$206, ""))</f>
        <v/>
      </c>
      <c r="J214" s="10" t="str">
        <f>IF($B$206="","",IF(VLOOKUP($B$206,Samples!$A$3:$D$100,2,FALSE)='Intermediate Lookups'!$A7&amp;'Intermediate Lookups'!J$1,$B$206, ""))</f>
        <v/>
      </c>
      <c r="K214" s="10" t="str">
        <f>IF($B$206="","",IF(VLOOKUP($B$206,Samples!$A$3:$D$100,2,FALSE)='Intermediate Lookups'!$A7&amp;'Intermediate Lookups'!K$1,$B$206, ""))</f>
        <v/>
      </c>
      <c r="L214" s="10" t="str">
        <f>IF($B$206="","",IF(VLOOKUP($B$206,Samples!$A$3:$D$100,2,FALSE)='Intermediate Lookups'!$A7&amp;'Intermediate Lookups'!L$1,$B$206, ""))</f>
        <v/>
      </c>
      <c r="M214" s="10" t="str">
        <f>IF($B$206="","",IF(VLOOKUP($B$206,Samples!$A$3:$D$100,2,FALSE)='Intermediate Lookups'!$A7&amp;'Intermediate Lookups'!M$1,$B$206, ""))</f>
        <v/>
      </c>
    </row>
    <row r="215" spans="1:14" x14ac:dyDescent="0.25">
      <c r="A215" t="str">
        <f>IF(B206="","","G")</f>
        <v>G</v>
      </c>
      <c r="B215" s="10" t="str">
        <f>IF($B$206="","",IF(VLOOKUP($B$206,Samples!$A$3:$D$100,2,FALSE)='Intermediate Lookups'!$A8&amp;'Intermediate Lookups'!B$1,$B$206, ""))</f>
        <v/>
      </c>
      <c r="C215" s="10" t="str">
        <f>IF($B$206="","",IF(VLOOKUP($B$206,Samples!$A$3:$D$100,2,FALSE)='Intermediate Lookups'!$A8&amp;'Intermediate Lookups'!C$1,$B$206, ""))</f>
        <v/>
      </c>
      <c r="D215" s="10" t="str">
        <f>IF($B$206="","",IF(VLOOKUP($B$206,Samples!$A$3:$D$100,2,FALSE)='Intermediate Lookups'!$A8&amp;'Intermediate Lookups'!D$1,$B$206, ""))</f>
        <v/>
      </c>
      <c r="E215" s="10" t="str">
        <f>IF($B$206="","",IF(VLOOKUP($B$206,Samples!$A$3:$D$100,2,FALSE)='Intermediate Lookups'!$A8&amp;'Intermediate Lookups'!E$1,$B$206, ""))</f>
        <v/>
      </c>
      <c r="F215" s="10" t="str">
        <f>IF($B$206="","",IF(VLOOKUP($B$206,Samples!$A$3:$D$100,2,FALSE)='Intermediate Lookups'!$A8&amp;'Intermediate Lookups'!F$1,$B$206, ""))</f>
        <v/>
      </c>
      <c r="G215" s="10" t="str">
        <f>IF($B$206="","",IF(VLOOKUP($B$206,Samples!$A$3:$D$100,2,FALSE)='Intermediate Lookups'!$A8&amp;'Intermediate Lookups'!G$1,$B$206, ""))</f>
        <v/>
      </c>
      <c r="H215" s="10" t="str">
        <f>IF($B$206="","",IF(VLOOKUP($B$206,Samples!$A$3:$D$100,2,FALSE)='Intermediate Lookups'!$A8&amp;'Intermediate Lookups'!H$1,$B$206, ""))</f>
        <v/>
      </c>
      <c r="I215" s="10" t="str">
        <f>IF($B$206="","",IF(VLOOKUP($B$206,Samples!$A$3:$D$100,2,FALSE)='Intermediate Lookups'!$A8&amp;'Intermediate Lookups'!I$1,$B$206, ""))</f>
        <v/>
      </c>
      <c r="J215" s="10" t="str">
        <f>IF($B$206="","",IF(VLOOKUP($B$206,Samples!$A$3:$D$100,2,FALSE)='Intermediate Lookups'!$A8&amp;'Intermediate Lookups'!J$1,$B$206, ""))</f>
        <v/>
      </c>
      <c r="K215" s="10" t="str">
        <f>IF($B$206="","",IF(VLOOKUP($B$206,Samples!$A$3:$D$100,2,FALSE)='Intermediate Lookups'!$A8&amp;'Intermediate Lookups'!K$1,$B$206, ""))</f>
        <v/>
      </c>
      <c r="L215" s="10" t="str">
        <f>IF($B$206="","",IF(VLOOKUP($B$206,Samples!$A$3:$D$100,2,FALSE)='Intermediate Lookups'!$A8&amp;'Intermediate Lookups'!L$1,$B$206, ""))</f>
        <v/>
      </c>
      <c r="M215" s="10" t="str">
        <f>IF($B$206="","",IF(VLOOKUP($B$206,Samples!$A$3:$D$100,2,FALSE)='Intermediate Lookups'!$A8&amp;'Intermediate Lookups'!M$1,$B$206, ""))</f>
        <v/>
      </c>
    </row>
    <row r="216" spans="1:14" x14ac:dyDescent="0.25">
      <c r="A216" t="str">
        <f>IF(B206="","","H")</f>
        <v>H</v>
      </c>
      <c r="B216" s="10" t="str">
        <f>IF($B$206="","",IF(VLOOKUP($B$206,Samples!$A$3:$D$100,2,FALSE)='Intermediate Lookups'!$A9&amp;'Intermediate Lookups'!B$1,$B$206, ""))</f>
        <v/>
      </c>
      <c r="C216" s="10" t="str">
        <f>IF($B$206="","",IF(VLOOKUP($B$206,Samples!$A$3:$D$100,2,FALSE)='Intermediate Lookups'!$A9&amp;'Intermediate Lookups'!C$1,$B$206, ""))</f>
        <v/>
      </c>
      <c r="D216" s="10" t="str">
        <f>IF($B$206="","",IF(VLOOKUP($B$206,Samples!$A$3:$D$100,2,FALSE)='Intermediate Lookups'!$A9&amp;'Intermediate Lookups'!D$1,$B$206, ""))</f>
        <v/>
      </c>
      <c r="E216" s="10" t="str">
        <f>IF($B$206="","",IF(VLOOKUP($B$206,Samples!$A$3:$D$100,2,FALSE)='Intermediate Lookups'!$A9&amp;'Intermediate Lookups'!E$1,$B$206, ""))</f>
        <v/>
      </c>
      <c r="F216" s="10" t="str">
        <f>IF($B$206="","",IF(VLOOKUP($B$206,Samples!$A$3:$D$100,2,FALSE)='Intermediate Lookups'!$A9&amp;'Intermediate Lookups'!F$1,$B$206, ""))</f>
        <v/>
      </c>
      <c r="G216" s="10" t="str">
        <f>IF($B$206="","",IF(VLOOKUP($B$206,Samples!$A$3:$D$100,2,FALSE)='Intermediate Lookups'!$A9&amp;'Intermediate Lookups'!G$1,$B$206, ""))</f>
        <v/>
      </c>
      <c r="H216" s="10" t="str">
        <f>IF($B$206="","",IF(VLOOKUP($B$206,Samples!$A$3:$D$100,2,FALSE)='Intermediate Lookups'!$A9&amp;'Intermediate Lookups'!H$1,$B$206, ""))</f>
        <v/>
      </c>
      <c r="I216" s="10" t="str">
        <f>IF($B$206="","",IF(VLOOKUP($B$206,Samples!$A$3:$D$100,2,FALSE)='Intermediate Lookups'!$A9&amp;'Intermediate Lookups'!I$1,$B$206, ""))</f>
        <v/>
      </c>
      <c r="J216" s="10" t="str">
        <f>IF($B$206="","",IF(VLOOKUP($B$206,Samples!$A$3:$D$100,2,FALSE)='Intermediate Lookups'!$A9&amp;'Intermediate Lookups'!J$1,$B$206, ""))</f>
        <v/>
      </c>
      <c r="K216" s="10" t="str">
        <f>IF($B$206="","",IF(VLOOKUP($B$206,Samples!$A$3:$D$100,2,FALSE)='Intermediate Lookups'!$A9&amp;'Intermediate Lookups'!K$1,$B$206, ""))</f>
        <v/>
      </c>
      <c r="L216" s="10" t="str">
        <f>IF($B$206="","",IF(VLOOKUP($B$206,Samples!$A$3:$D$100,2,FALSE)='Intermediate Lookups'!$A9&amp;'Intermediate Lookups'!L$1,$B$206, ""))</f>
        <v/>
      </c>
      <c r="M216" s="10" t="str">
        <f>IF($B$206="","",IF(VLOOKUP($B$206,Samples!$A$3:$D$100,2,FALSE)='Intermediate Lookups'!$A9&amp;'Intermediate Lookups'!M$1,$B$206, ""))</f>
        <v/>
      </c>
    </row>
    <row r="218" spans="1:14" x14ac:dyDescent="0.25">
      <c r="A218" t="str">
        <f>IF(B218="","","Pipetting step")</f>
        <v/>
      </c>
      <c r="B218" t="str">
        <f>IF(ISBLANK(Samples!A21),"",Samples!A21)</f>
        <v/>
      </c>
      <c r="C218" t="str">
        <f>IF(B218="","",VLOOKUP(B218,Samples!$A$3:$D$100,4,FALSE))</f>
        <v/>
      </c>
      <c r="D218" t="str">
        <f>IF(B218="","",8)</f>
        <v/>
      </c>
      <c r="E218" t="str">
        <f>IF(B218="","",12)</f>
        <v/>
      </c>
      <c r="F218" t="str">
        <f>IF(B218="","","Standard")</f>
        <v/>
      </c>
      <c r="G218" t="str">
        <f>IF(B218="","","Color")</f>
        <v/>
      </c>
      <c r="I218" t="str">
        <f>IF(B218="","",6)</f>
        <v/>
      </c>
      <c r="J218" t="str">
        <f>IF(B218="","",6)</f>
        <v/>
      </c>
      <c r="K218" t="str">
        <f>IF(B218="","","Normal")</f>
        <v/>
      </c>
      <c r="L218" t="str">
        <f>IF(B218="","","Single-channel")</f>
        <v/>
      </c>
      <c r="M218" t="str">
        <f>IF(B218="","","No")</f>
        <v/>
      </c>
      <c r="N218" t="str">
        <f>IF(B218="","","No")</f>
        <v/>
      </c>
    </row>
    <row r="219" spans="1:14" x14ac:dyDescent="0.25">
      <c r="M219" t="str">
        <f>IF(B218="","","Per well")</f>
        <v/>
      </c>
      <c r="N219" t="str">
        <f>IF(B218="","","On source")</f>
        <v/>
      </c>
    </row>
    <row r="220" spans="1:14" x14ac:dyDescent="0.25">
      <c r="B220" t="str">
        <f>IF(B218="","",1)</f>
        <v/>
      </c>
      <c r="C220" t="str">
        <f>IF(B218="","",2)</f>
        <v/>
      </c>
      <c r="D220" t="str">
        <f>IF(B218="","",3)</f>
        <v/>
      </c>
      <c r="E220" t="str">
        <f>IF(B218="","",4)</f>
        <v/>
      </c>
      <c r="F220" t="str">
        <f>IF(B218="","",5)</f>
        <v/>
      </c>
      <c r="G220" t="str">
        <f>IF(B218="","",6)</f>
        <v/>
      </c>
      <c r="H220" t="str">
        <f>IF(B218="","",7)</f>
        <v/>
      </c>
      <c r="I220" t="str">
        <f>IF(B218="","",8)</f>
        <v/>
      </c>
      <c r="J220" t="str">
        <f>IF(B218="","",9)</f>
        <v/>
      </c>
      <c r="K220" t="str">
        <f>IF(B218="","",10)</f>
        <v/>
      </c>
      <c r="L220" t="str">
        <f>IF(B218="","",11)</f>
        <v/>
      </c>
      <c r="M220" t="str">
        <f>IF(B218="","",12)</f>
        <v/>
      </c>
    </row>
    <row r="221" spans="1:14" x14ac:dyDescent="0.25">
      <c r="A221" t="str">
        <f>IF(B218="","","A")</f>
        <v/>
      </c>
      <c r="B221" s="10" t="str">
        <f>IF($B$218="","",IF(VLOOKUP($B$218,Samples!$A$3:$D$100,2,FALSE)='Intermediate Lookups'!$A2&amp;'Intermediate Lookups'!B$1,$B$218, ""))</f>
        <v/>
      </c>
      <c r="C221" s="10" t="str">
        <f>IF($B$218="","",IF(VLOOKUP($B$218,Samples!$A$3:$D$100,2,FALSE)='Intermediate Lookups'!$A2&amp;'Intermediate Lookups'!C$1,$B$218, ""))</f>
        <v/>
      </c>
      <c r="D221" s="10" t="str">
        <f>IF($B$218="","",IF(VLOOKUP($B$218,Samples!$A$3:$D$100,2,FALSE)='Intermediate Lookups'!$A2&amp;'Intermediate Lookups'!D$1,$B$218, ""))</f>
        <v/>
      </c>
      <c r="E221" s="10" t="str">
        <f>IF($B$218="","",IF(VLOOKUP($B$218,Samples!$A$3:$D$100,2,FALSE)='Intermediate Lookups'!$A2&amp;'Intermediate Lookups'!E$1,$B$218, ""))</f>
        <v/>
      </c>
      <c r="F221" s="10" t="str">
        <f>IF($B$218="","",IF(VLOOKUP($B$218,Samples!$A$3:$D$100,2,FALSE)='Intermediate Lookups'!$A2&amp;'Intermediate Lookups'!F$1,$B$218, ""))</f>
        <v/>
      </c>
      <c r="G221" s="10" t="str">
        <f>IF($B$218="","",IF(VLOOKUP($B$218,Samples!$A$3:$D$100,2,FALSE)='Intermediate Lookups'!$A2&amp;'Intermediate Lookups'!G$1,$B$218, ""))</f>
        <v/>
      </c>
      <c r="H221" s="10" t="str">
        <f>IF($B$218="","",IF(VLOOKUP($B$218,Samples!$A$3:$D$100,2,FALSE)='Intermediate Lookups'!$A2&amp;'Intermediate Lookups'!H$1,$B$218, ""))</f>
        <v/>
      </c>
      <c r="I221" s="10" t="str">
        <f>IF($B$218="","",IF(VLOOKUP($B$218,Samples!$A$3:$D$100,2,FALSE)='Intermediate Lookups'!$A2&amp;'Intermediate Lookups'!I$1,$B$218, ""))</f>
        <v/>
      </c>
      <c r="J221" s="10" t="str">
        <f>IF($B$218="","",IF(VLOOKUP($B$218,Samples!$A$3:$D$100,2,FALSE)='Intermediate Lookups'!$A2&amp;'Intermediate Lookups'!J$1,$B$218, ""))</f>
        <v/>
      </c>
      <c r="K221" s="10" t="str">
        <f>IF($B$218="","",IF(VLOOKUP($B$218,Samples!$A$3:$D$100,2,FALSE)='Intermediate Lookups'!$A2&amp;'Intermediate Lookups'!K$1,$B$218, ""))</f>
        <v/>
      </c>
      <c r="L221" s="10" t="str">
        <f>IF($B$218="","",IF(VLOOKUP($B$218,Samples!$A$3:$D$100,2,FALSE)='Intermediate Lookups'!$A2&amp;'Intermediate Lookups'!L$1,$B$218, ""))</f>
        <v/>
      </c>
      <c r="M221" s="10" t="str">
        <f>IF($B$218="","",IF(VLOOKUP($B$218,Samples!$A$3:$D$100,2,FALSE)='Intermediate Lookups'!$A2&amp;'Intermediate Lookups'!M$1,$B$218, ""))</f>
        <v/>
      </c>
    </row>
    <row r="222" spans="1:14" x14ac:dyDescent="0.25">
      <c r="A222" t="str">
        <f>IF(B218="","","B")</f>
        <v/>
      </c>
      <c r="B222" s="10" t="str">
        <f>IF($B$218="","",IF(VLOOKUP($B$218,Samples!$A$3:$D$100,2,FALSE)='Intermediate Lookups'!$A3&amp;'Intermediate Lookups'!B$1,$B$218, ""))</f>
        <v/>
      </c>
      <c r="C222" s="10" t="str">
        <f>IF($B$218="","",IF(VLOOKUP($B$218,Samples!$A$3:$D$100,2,FALSE)='Intermediate Lookups'!$A3&amp;'Intermediate Lookups'!C$1,$B$218, ""))</f>
        <v/>
      </c>
      <c r="D222" s="10" t="str">
        <f>IF($B$218="","",IF(VLOOKUP($B$218,Samples!$A$3:$D$100,2,FALSE)='Intermediate Lookups'!$A3&amp;'Intermediate Lookups'!D$1,$B$218, ""))</f>
        <v/>
      </c>
      <c r="E222" s="10" t="str">
        <f>IF($B$218="","",IF(VLOOKUP($B$218,Samples!$A$3:$D$100,2,FALSE)='Intermediate Lookups'!$A3&amp;'Intermediate Lookups'!E$1,$B$218, ""))</f>
        <v/>
      </c>
      <c r="F222" s="10" t="str">
        <f>IF($B$218="","",IF(VLOOKUP($B$218,Samples!$A$3:$D$100,2,FALSE)='Intermediate Lookups'!$A3&amp;'Intermediate Lookups'!F$1,$B$218, ""))</f>
        <v/>
      </c>
      <c r="G222" s="10" t="str">
        <f>IF($B$218="","",IF(VLOOKUP($B$218,Samples!$A$3:$D$100,2,FALSE)='Intermediate Lookups'!$A3&amp;'Intermediate Lookups'!G$1,$B$218, ""))</f>
        <v/>
      </c>
      <c r="H222" s="10" t="str">
        <f>IF($B$218="","",IF(VLOOKUP($B$218,Samples!$A$3:$D$100,2,FALSE)='Intermediate Lookups'!$A3&amp;'Intermediate Lookups'!H$1,$B$218, ""))</f>
        <v/>
      </c>
      <c r="I222" s="10" t="str">
        <f>IF($B$218="","",IF(VLOOKUP($B$218,Samples!$A$3:$D$100,2,FALSE)='Intermediate Lookups'!$A3&amp;'Intermediate Lookups'!I$1,$B$218, ""))</f>
        <v/>
      </c>
      <c r="J222" s="10" t="str">
        <f>IF($B$218="","",IF(VLOOKUP($B$218,Samples!$A$3:$D$100,2,FALSE)='Intermediate Lookups'!$A3&amp;'Intermediate Lookups'!J$1,$B$218, ""))</f>
        <v/>
      </c>
      <c r="K222" s="10" t="str">
        <f>IF($B$218="","",IF(VLOOKUP($B$218,Samples!$A$3:$D$100,2,FALSE)='Intermediate Lookups'!$A3&amp;'Intermediate Lookups'!K$1,$B$218, ""))</f>
        <v/>
      </c>
      <c r="L222" s="10" t="str">
        <f>IF($B$218="","",IF(VLOOKUP($B$218,Samples!$A$3:$D$100,2,FALSE)='Intermediate Lookups'!$A3&amp;'Intermediate Lookups'!L$1,$B$218, ""))</f>
        <v/>
      </c>
      <c r="M222" s="10" t="str">
        <f>IF($B$218="","",IF(VLOOKUP($B$218,Samples!$A$3:$D$100,2,FALSE)='Intermediate Lookups'!$A3&amp;'Intermediate Lookups'!M$1,$B$218, ""))</f>
        <v/>
      </c>
    </row>
    <row r="223" spans="1:14" x14ac:dyDescent="0.25">
      <c r="A223" t="str">
        <f>IF(B218="","","C")</f>
        <v/>
      </c>
      <c r="B223" s="10" t="str">
        <f>IF($B$218="","",IF(VLOOKUP($B$218,Samples!$A$3:$D$100,2,FALSE)='Intermediate Lookups'!$A4&amp;'Intermediate Lookups'!B$1,$B$218, ""))</f>
        <v/>
      </c>
      <c r="C223" s="10" t="str">
        <f>IF($B$218="","",IF(VLOOKUP($B$218,Samples!$A$3:$D$100,2,FALSE)='Intermediate Lookups'!$A4&amp;'Intermediate Lookups'!C$1,$B$218, ""))</f>
        <v/>
      </c>
      <c r="D223" s="10" t="str">
        <f>IF($B$218="","",IF(VLOOKUP($B$218,Samples!$A$3:$D$100,2,FALSE)='Intermediate Lookups'!$A4&amp;'Intermediate Lookups'!D$1,$B$218, ""))</f>
        <v/>
      </c>
      <c r="E223" s="10" t="str">
        <f>IF($B$218="","",IF(VLOOKUP($B$218,Samples!$A$3:$D$100,2,FALSE)='Intermediate Lookups'!$A4&amp;'Intermediate Lookups'!E$1,$B$218, ""))</f>
        <v/>
      </c>
      <c r="F223" s="10" t="str">
        <f>IF($B$218="","",IF(VLOOKUP($B$218,Samples!$A$3:$D$100,2,FALSE)='Intermediate Lookups'!$A4&amp;'Intermediate Lookups'!F$1,$B$218, ""))</f>
        <v/>
      </c>
      <c r="G223" s="10" t="str">
        <f>IF($B$218="","",IF(VLOOKUP($B$218,Samples!$A$3:$D$100,2,FALSE)='Intermediate Lookups'!$A4&amp;'Intermediate Lookups'!G$1,$B$218, ""))</f>
        <v/>
      </c>
      <c r="H223" s="10" t="str">
        <f>IF($B$218="","",IF(VLOOKUP($B$218,Samples!$A$3:$D$100,2,FALSE)='Intermediate Lookups'!$A4&amp;'Intermediate Lookups'!H$1,$B$218, ""))</f>
        <v/>
      </c>
      <c r="I223" s="10" t="str">
        <f>IF($B$218="","",IF(VLOOKUP($B$218,Samples!$A$3:$D$100,2,FALSE)='Intermediate Lookups'!$A4&amp;'Intermediate Lookups'!I$1,$B$218, ""))</f>
        <v/>
      </c>
      <c r="J223" s="10" t="str">
        <f>IF($B$218="","",IF(VLOOKUP($B$218,Samples!$A$3:$D$100,2,FALSE)='Intermediate Lookups'!$A4&amp;'Intermediate Lookups'!J$1,$B$218, ""))</f>
        <v/>
      </c>
      <c r="K223" s="10" t="str">
        <f>IF($B$218="","",IF(VLOOKUP($B$218,Samples!$A$3:$D$100,2,FALSE)='Intermediate Lookups'!$A4&amp;'Intermediate Lookups'!K$1,$B$218, ""))</f>
        <v/>
      </c>
      <c r="L223" s="10" t="str">
        <f>IF($B$218="","",IF(VLOOKUP($B$218,Samples!$A$3:$D$100,2,FALSE)='Intermediate Lookups'!$A4&amp;'Intermediate Lookups'!L$1,$B$218, ""))</f>
        <v/>
      </c>
      <c r="M223" s="10" t="str">
        <f>IF($B$218="","",IF(VLOOKUP($B$218,Samples!$A$3:$D$100,2,FALSE)='Intermediate Lookups'!$A4&amp;'Intermediate Lookups'!M$1,$B$218, ""))</f>
        <v/>
      </c>
    </row>
    <row r="224" spans="1:14" x14ac:dyDescent="0.25">
      <c r="A224" t="str">
        <f>IF(B218="","","D")</f>
        <v/>
      </c>
      <c r="B224" s="10" t="str">
        <f>IF($B$218="","",IF(VLOOKUP($B$218,Samples!$A$3:$D$100,2,FALSE)='Intermediate Lookups'!$A5&amp;'Intermediate Lookups'!B$1,$B$218, ""))</f>
        <v/>
      </c>
      <c r="C224" s="10" t="str">
        <f>IF($B$218="","",IF(VLOOKUP($B$218,Samples!$A$3:$D$100,2,FALSE)='Intermediate Lookups'!$A5&amp;'Intermediate Lookups'!C$1,$B$218, ""))</f>
        <v/>
      </c>
      <c r="D224" s="10" t="str">
        <f>IF($B$218="","",IF(VLOOKUP($B$218,Samples!$A$3:$D$100,2,FALSE)='Intermediate Lookups'!$A5&amp;'Intermediate Lookups'!D$1,$B$218, ""))</f>
        <v/>
      </c>
      <c r="E224" s="10" t="str">
        <f>IF($B$218="","",IF(VLOOKUP($B$218,Samples!$A$3:$D$100,2,FALSE)='Intermediate Lookups'!$A5&amp;'Intermediate Lookups'!E$1,$B$218, ""))</f>
        <v/>
      </c>
      <c r="F224" s="10" t="str">
        <f>IF($B$218="","",IF(VLOOKUP($B$218,Samples!$A$3:$D$100,2,FALSE)='Intermediate Lookups'!$A5&amp;'Intermediate Lookups'!F$1,$B$218, ""))</f>
        <v/>
      </c>
      <c r="G224" s="10" t="str">
        <f>IF($B$218="","",IF(VLOOKUP($B$218,Samples!$A$3:$D$100,2,FALSE)='Intermediate Lookups'!$A5&amp;'Intermediate Lookups'!G$1,$B$218, ""))</f>
        <v/>
      </c>
      <c r="H224" s="10" t="str">
        <f>IF($B$218="","",IF(VLOOKUP($B$218,Samples!$A$3:$D$100,2,FALSE)='Intermediate Lookups'!$A5&amp;'Intermediate Lookups'!H$1,$B$218, ""))</f>
        <v/>
      </c>
      <c r="I224" s="10" t="str">
        <f>IF($B$218="","",IF(VLOOKUP($B$218,Samples!$A$3:$D$100,2,FALSE)='Intermediate Lookups'!$A5&amp;'Intermediate Lookups'!I$1,$B$218, ""))</f>
        <v/>
      </c>
      <c r="J224" s="10" t="str">
        <f>IF($B$218="","",IF(VLOOKUP($B$218,Samples!$A$3:$D$100,2,FALSE)='Intermediate Lookups'!$A5&amp;'Intermediate Lookups'!J$1,$B$218, ""))</f>
        <v/>
      </c>
      <c r="K224" s="10" t="str">
        <f>IF($B$218="","",IF(VLOOKUP($B$218,Samples!$A$3:$D$100,2,FALSE)='Intermediate Lookups'!$A5&amp;'Intermediate Lookups'!K$1,$B$218, ""))</f>
        <v/>
      </c>
      <c r="L224" s="10" t="str">
        <f>IF($B$218="","",IF(VLOOKUP($B$218,Samples!$A$3:$D$100,2,FALSE)='Intermediate Lookups'!$A5&amp;'Intermediate Lookups'!L$1,$B$218, ""))</f>
        <v/>
      </c>
      <c r="M224" s="10" t="str">
        <f>IF($B$218="","",IF(VLOOKUP($B$218,Samples!$A$3:$D$100,2,FALSE)='Intermediate Lookups'!$A5&amp;'Intermediate Lookups'!M$1,$B$218, ""))</f>
        <v/>
      </c>
    </row>
    <row r="225" spans="1:14" x14ac:dyDescent="0.25">
      <c r="A225" t="str">
        <f>IF(B218="","","E")</f>
        <v/>
      </c>
      <c r="B225" s="10" t="str">
        <f>IF($B$218="","",IF(VLOOKUP($B$218,Samples!$A$3:$D$100,2,FALSE)='Intermediate Lookups'!$A6&amp;'Intermediate Lookups'!B$1,$B$218, ""))</f>
        <v/>
      </c>
      <c r="C225" s="10" t="str">
        <f>IF($B$218="","",IF(VLOOKUP($B$218,Samples!$A$3:$D$100,2,FALSE)='Intermediate Lookups'!$A6&amp;'Intermediate Lookups'!C$1,$B$218, ""))</f>
        <v/>
      </c>
      <c r="D225" s="10" t="str">
        <f>IF($B$218="","",IF(VLOOKUP($B$218,Samples!$A$3:$D$100,2,FALSE)='Intermediate Lookups'!$A6&amp;'Intermediate Lookups'!D$1,$B$218, ""))</f>
        <v/>
      </c>
      <c r="E225" s="10" t="str">
        <f>IF($B$218="","",IF(VLOOKUP($B$218,Samples!$A$3:$D$100,2,FALSE)='Intermediate Lookups'!$A6&amp;'Intermediate Lookups'!E$1,$B$218, ""))</f>
        <v/>
      </c>
      <c r="F225" s="10" t="str">
        <f>IF($B$218="","",IF(VLOOKUP($B$218,Samples!$A$3:$D$100,2,FALSE)='Intermediate Lookups'!$A6&amp;'Intermediate Lookups'!F$1,$B$218, ""))</f>
        <v/>
      </c>
      <c r="G225" s="10" t="str">
        <f>IF($B$218="","",IF(VLOOKUP($B$218,Samples!$A$3:$D$100,2,FALSE)='Intermediate Lookups'!$A6&amp;'Intermediate Lookups'!G$1,$B$218, ""))</f>
        <v/>
      </c>
      <c r="H225" s="10" t="str">
        <f>IF($B$218="","",IF(VLOOKUP($B$218,Samples!$A$3:$D$100,2,FALSE)='Intermediate Lookups'!$A6&amp;'Intermediate Lookups'!H$1,$B$218, ""))</f>
        <v/>
      </c>
      <c r="I225" s="10" t="str">
        <f>IF($B$218="","",IF(VLOOKUP($B$218,Samples!$A$3:$D$100,2,FALSE)='Intermediate Lookups'!$A6&amp;'Intermediate Lookups'!I$1,$B$218, ""))</f>
        <v/>
      </c>
      <c r="J225" s="10" t="str">
        <f>IF($B$218="","",IF(VLOOKUP($B$218,Samples!$A$3:$D$100,2,FALSE)='Intermediate Lookups'!$A6&amp;'Intermediate Lookups'!J$1,$B$218, ""))</f>
        <v/>
      </c>
      <c r="K225" s="10" t="str">
        <f>IF($B$218="","",IF(VLOOKUP($B$218,Samples!$A$3:$D$100,2,FALSE)='Intermediate Lookups'!$A6&amp;'Intermediate Lookups'!K$1,$B$218, ""))</f>
        <v/>
      </c>
      <c r="L225" s="10" t="str">
        <f>IF($B$218="","",IF(VLOOKUP($B$218,Samples!$A$3:$D$100,2,FALSE)='Intermediate Lookups'!$A6&amp;'Intermediate Lookups'!L$1,$B$218, ""))</f>
        <v/>
      </c>
      <c r="M225" s="10" t="str">
        <f>IF($B$218="","",IF(VLOOKUP($B$218,Samples!$A$3:$D$100,2,FALSE)='Intermediate Lookups'!$A6&amp;'Intermediate Lookups'!M$1,$B$218, ""))</f>
        <v/>
      </c>
    </row>
    <row r="226" spans="1:14" x14ac:dyDescent="0.25">
      <c r="A226" t="str">
        <f>IF(B218="","","F")</f>
        <v/>
      </c>
      <c r="B226" s="10" t="str">
        <f>IF($B$218="","",IF(VLOOKUP($B$218,Samples!$A$3:$D$100,2,FALSE)='Intermediate Lookups'!$A7&amp;'Intermediate Lookups'!B$1,$B$218, ""))</f>
        <v/>
      </c>
      <c r="C226" s="10" t="str">
        <f>IF($B$218="","",IF(VLOOKUP($B$218,Samples!$A$3:$D$100,2,FALSE)='Intermediate Lookups'!$A7&amp;'Intermediate Lookups'!C$1,$B$218, ""))</f>
        <v/>
      </c>
      <c r="D226" s="10" t="str">
        <f>IF($B$218="","",IF(VLOOKUP($B$218,Samples!$A$3:$D$100,2,FALSE)='Intermediate Lookups'!$A7&amp;'Intermediate Lookups'!D$1,$B$218, ""))</f>
        <v/>
      </c>
      <c r="E226" s="10" t="str">
        <f>IF($B$218="","",IF(VLOOKUP($B$218,Samples!$A$3:$D$100,2,FALSE)='Intermediate Lookups'!$A7&amp;'Intermediate Lookups'!E$1,$B$218, ""))</f>
        <v/>
      </c>
      <c r="F226" s="10" t="str">
        <f>IF($B$218="","",IF(VLOOKUP($B$218,Samples!$A$3:$D$100,2,FALSE)='Intermediate Lookups'!$A7&amp;'Intermediate Lookups'!F$1,$B$218, ""))</f>
        <v/>
      </c>
      <c r="G226" s="10" t="str">
        <f>IF($B$218="","",IF(VLOOKUP($B$218,Samples!$A$3:$D$100,2,FALSE)='Intermediate Lookups'!$A7&amp;'Intermediate Lookups'!G$1,$B$218, ""))</f>
        <v/>
      </c>
      <c r="H226" s="10" t="str">
        <f>IF($B$218="","",IF(VLOOKUP($B$218,Samples!$A$3:$D$100,2,FALSE)='Intermediate Lookups'!$A7&amp;'Intermediate Lookups'!H$1,$B$218, ""))</f>
        <v/>
      </c>
      <c r="I226" s="10" t="str">
        <f>IF($B$218="","",IF(VLOOKUP($B$218,Samples!$A$3:$D$100,2,FALSE)='Intermediate Lookups'!$A7&amp;'Intermediate Lookups'!I$1,$B$218, ""))</f>
        <v/>
      </c>
      <c r="J226" s="10" t="str">
        <f>IF($B$218="","",IF(VLOOKUP($B$218,Samples!$A$3:$D$100,2,FALSE)='Intermediate Lookups'!$A7&amp;'Intermediate Lookups'!J$1,$B$218, ""))</f>
        <v/>
      </c>
      <c r="K226" s="10" t="str">
        <f>IF($B$218="","",IF(VLOOKUP($B$218,Samples!$A$3:$D$100,2,FALSE)='Intermediate Lookups'!$A7&amp;'Intermediate Lookups'!K$1,$B$218, ""))</f>
        <v/>
      </c>
      <c r="L226" s="10" t="str">
        <f>IF($B$218="","",IF(VLOOKUP($B$218,Samples!$A$3:$D$100,2,FALSE)='Intermediate Lookups'!$A7&amp;'Intermediate Lookups'!L$1,$B$218, ""))</f>
        <v/>
      </c>
      <c r="M226" s="10" t="str">
        <f>IF($B$218="","",IF(VLOOKUP($B$218,Samples!$A$3:$D$100,2,FALSE)='Intermediate Lookups'!$A7&amp;'Intermediate Lookups'!M$1,$B$218, ""))</f>
        <v/>
      </c>
    </row>
    <row r="227" spans="1:14" x14ac:dyDescent="0.25">
      <c r="A227" t="str">
        <f>IF(B218="","","G")</f>
        <v/>
      </c>
      <c r="B227" s="10" t="str">
        <f>IF($B$218="","",IF(VLOOKUP($B$218,Samples!$A$3:$D$100,2,FALSE)='Intermediate Lookups'!$A8&amp;'Intermediate Lookups'!B$1,$B$218, ""))</f>
        <v/>
      </c>
      <c r="C227" s="10" t="str">
        <f>IF($B$218="","",IF(VLOOKUP($B$218,Samples!$A$3:$D$100,2,FALSE)='Intermediate Lookups'!$A8&amp;'Intermediate Lookups'!C$1,$B$218, ""))</f>
        <v/>
      </c>
      <c r="D227" s="10" t="str">
        <f>IF($B$218="","",IF(VLOOKUP($B$218,Samples!$A$3:$D$100,2,FALSE)='Intermediate Lookups'!$A8&amp;'Intermediate Lookups'!D$1,$B$218, ""))</f>
        <v/>
      </c>
      <c r="E227" s="10" t="str">
        <f>IF($B$218="","",IF(VLOOKUP($B$218,Samples!$A$3:$D$100,2,FALSE)='Intermediate Lookups'!$A8&amp;'Intermediate Lookups'!E$1,$B$218, ""))</f>
        <v/>
      </c>
      <c r="F227" s="10" t="str">
        <f>IF($B$218="","",IF(VLOOKUP($B$218,Samples!$A$3:$D$100,2,FALSE)='Intermediate Lookups'!$A8&amp;'Intermediate Lookups'!F$1,$B$218, ""))</f>
        <v/>
      </c>
      <c r="G227" s="10" t="str">
        <f>IF($B$218="","",IF(VLOOKUP($B$218,Samples!$A$3:$D$100,2,FALSE)='Intermediate Lookups'!$A8&amp;'Intermediate Lookups'!G$1,$B$218, ""))</f>
        <v/>
      </c>
      <c r="H227" s="10" t="str">
        <f>IF($B$218="","",IF(VLOOKUP($B$218,Samples!$A$3:$D$100,2,FALSE)='Intermediate Lookups'!$A8&amp;'Intermediate Lookups'!H$1,$B$218, ""))</f>
        <v/>
      </c>
      <c r="I227" s="10" t="str">
        <f>IF($B$218="","",IF(VLOOKUP($B$218,Samples!$A$3:$D$100,2,FALSE)='Intermediate Lookups'!$A8&amp;'Intermediate Lookups'!I$1,$B$218, ""))</f>
        <v/>
      </c>
      <c r="J227" s="10" t="str">
        <f>IF($B$218="","",IF(VLOOKUP($B$218,Samples!$A$3:$D$100,2,FALSE)='Intermediate Lookups'!$A8&amp;'Intermediate Lookups'!J$1,$B$218, ""))</f>
        <v/>
      </c>
      <c r="K227" s="10" t="str">
        <f>IF($B$218="","",IF(VLOOKUP($B$218,Samples!$A$3:$D$100,2,FALSE)='Intermediate Lookups'!$A8&amp;'Intermediate Lookups'!K$1,$B$218, ""))</f>
        <v/>
      </c>
      <c r="L227" s="10" t="str">
        <f>IF($B$218="","",IF(VLOOKUP($B$218,Samples!$A$3:$D$100,2,FALSE)='Intermediate Lookups'!$A8&amp;'Intermediate Lookups'!L$1,$B$218, ""))</f>
        <v/>
      </c>
      <c r="M227" s="10" t="str">
        <f>IF($B$218="","",IF(VLOOKUP($B$218,Samples!$A$3:$D$100,2,FALSE)='Intermediate Lookups'!$A8&amp;'Intermediate Lookups'!M$1,$B$218, ""))</f>
        <v/>
      </c>
    </row>
    <row r="228" spans="1:14" x14ac:dyDescent="0.25">
      <c r="A228" t="str">
        <f>IF(B218="","","H")</f>
        <v/>
      </c>
      <c r="B228" s="10" t="str">
        <f>IF($B$218="","",IF(VLOOKUP($B$218,Samples!$A$3:$D$100,2,FALSE)='Intermediate Lookups'!$A9&amp;'Intermediate Lookups'!B$1,$B$218, ""))</f>
        <v/>
      </c>
      <c r="C228" s="10" t="str">
        <f>IF($B$218="","",IF(VLOOKUP($B$218,Samples!$A$3:$D$100,2,FALSE)='Intermediate Lookups'!$A9&amp;'Intermediate Lookups'!C$1,$B$218, ""))</f>
        <v/>
      </c>
      <c r="D228" s="10" t="str">
        <f>IF($B$218="","",IF(VLOOKUP($B$218,Samples!$A$3:$D$100,2,FALSE)='Intermediate Lookups'!$A9&amp;'Intermediate Lookups'!D$1,$B$218, ""))</f>
        <v/>
      </c>
      <c r="E228" s="10" t="str">
        <f>IF($B$218="","",IF(VLOOKUP($B$218,Samples!$A$3:$D$100,2,FALSE)='Intermediate Lookups'!$A9&amp;'Intermediate Lookups'!E$1,$B$218, ""))</f>
        <v/>
      </c>
      <c r="F228" s="10" t="str">
        <f>IF($B$218="","",IF(VLOOKUP($B$218,Samples!$A$3:$D$100,2,FALSE)='Intermediate Lookups'!$A9&amp;'Intermediate Lookups'!F$1,$B$218, ""))</f>
        <v/>
      </c>
      <c r="G228" s="10" t="str">
        <f>IF($B$218="","",IF(VLOOKUP($B$218,Samples!$A$3:$D$100,2,FALSE)='Intermediate Lookups'!$A9&amp;'Intermediate Lookups'!G$1,$B$218, ""))</f>
        <v/>
      </c>
      <c r="H228" s="10" t="str">
        <f>IF($B$218="","",IF(VLOOKUP($B$218,Samples!$A$3:$D$100,2,FALSE)='Intermediate Lookups'!$A9&amp;'Intermediate Lookups'!H$1,$B$218, ""))</f>
        <v/>
      </c>
      <c r="I228" s="10" t="str">
        <f>IF($B$218="","",IF(VLOOKUP($B$218,Samples!$A$3:$D$100,2,FALSE)='Intermediate Lookups'!$A9&amp;'Intermediate Lookups'!I$1,$B$218, ""))</f>
        <v/>
      </c>
      <c r="J228" s="10" t="str">
        <f>IF($B$218="","",IF(VLOOKUP($B$218,Samples!$A$3:$D$100,2,FALSE)='Intermediate Lookups'!$A9&amp;'Intermediate Lookups'!J$1,$B$218, ""))</f>
        <v/>
      </c>
      <c r="K228" s="10" t="str">
        <f>IF($B$218="","",IF(VLOOKUP($B$218,Samples!$A$3:$D$100,2,FALSE)='Intermediate Lookups'!$A9&amp;'Intermediate Lookups'!K$1,$B$218, ""))</f>
        <v/>
      </c>
      <c r="L228" s="10" t="str">
        <f>IF($B$218="","",IF(VLOOKUP($B$218,Samples!$A$3:$D$100,2,FALSE)='Intermediate Lookups'!$A9&amp;'Intermediate Lookups'!L$1,$B$218, ""))</f>
        <v/>
      </c>
      <c r="M228" s="10" t="str">
        <f>IF($B$218="","",IF(VLOOKUP($B$218,Samples!$A$3:$D$100,2,FALSE)='Intermediate Lookups'!$A9&amp;'Intermediate Lookups'!M$1,$B$218, ""))</f>
        <v/>
      </c>
    </row>
    <row r="230" spans="1:14" x14ac:dyDescent="0.25">
      <c r="A230" t="str">
        <f>IF(B230="","","Pipetting step")</f>
        <v/>
      </c>
      <c r="B230" t="str">
        <f>IF(ISBLANK(Samples!A22),"",Samples!A22)</f>
        <v/>
      </c>
      <c r="C230" t="str">
        <f>IF(B230="","",VLOOKUP(B230,Samples!$A$3:$D$100,4,FALSE))</f>
        <v/>
      </c>
      <c r="D230" t="str">
        <f>IF(B230="","",8)</f>
        <v/>
      </c>
      <c r="E230" t="str">
        <f>IF(B230="","",12)</f>
        <v/>
      </c>
      <c r="F230" t="str">
        <f>IF(B230="","","Standard")</f>
        <v/>
      </c>
      <c r="G230" t="str">
        <f>IF(B230="","","Color")</f>
        <v/>
      </c>
      <c r="I230" t="str">
        <f>IF(B230="","",6)</f>
        <v/>
      </c>
      <c r="J230" t="str">
        <f>IF(B230="","",6)</f>
        <v/>
      </c>
      <c r="K230" t="str">
        <f>IF(B230="","","Normal")</f>
        <v/>
      </c>
      <c r="L230" t="str">
        <f>IF(B230="","","Single-channel")</f>
        <v/>
      </c>
      <c r="M230" t="str">
        <f>IF(B230="","","No")</f>
        <v/>
      </c>
      <c r="N230" t="str">
        <f>IF(B230="","","No")</f>
        <v/>
      </c>
    </row>
    <row r="231" spans="1:14" x14ac:dyDescent="0.25">
      <c r="M231" t="str">
        <f>IF(B230="","","Per well")</f>
        <v/>
      </c>
      <c r="N231" t="str">
        <f>IF(B230="","","On source")</f>
        <v/>
      </c>
    </row>
    <row r="232" spans="1:14" x14ac:dyDescent="0.25">
      <c r="B232" t="str">
        <f>IF(B230="","",1)</f>
        <v/>
      </c>
      <c r="C232" t="str">
        <f>IF(B230="","",2)</f>
        <v/>
      </c>
      <c r="D232" t="str">
        <f>IF(B230="","",3)</f>
        <v/>
      </c>
      <c r="E232" t="str">
        <f>IF(B230="","",4)</f>
        <v/>
      </c>
      <c r="F232" t="str">
        <f>IF(B230="","",5)</f>
        <v/>
      </c>
      <c r="G232" t="str">
        <f>IF(B230="","",6)</f>
        <v/>
      </c>
      <c r="H232" t="str">
        <f>IF(B230="","",7)</f>
        <v/>
      </c>
      <c r="I232" t="str">
        <f>IF(B230="","",8)</f>
        <v/>
      </c>
      <c r="J232" t="str">
        <f>IF(B230="","",9)</f>
        <v/>
      </c>
      <c r="K232" t="str">
        <f>IF(B230="","",10)</f>
        <v/>
      </c>
      <c r="L232" t="str">
        <f>IF(B230="","",11)</f>
        <v/>
      </c>
      <c r="M232" t="str">
        <f>IF(B230="","",12)</f>
        <v/>
      </c>
    </row>
    <row r="233" spans="1:14" x14ac:dyDescent="0.25">
      <c r="A233" t="str">
        <f>IF(B230="","","A")</f>
        <v/>
      </c>
      <c r="B233" s="10" t="str">
        <f>IF($B$230="","",IF(VLOOKUP($B$230,Samples!$A$3:$D$100,2,FALSE)='Intermediate Lookups'!$A2&amp;'Intermediate Lookups'!B$1,$B$230, ""))</f>
        <v/>
      </c>
      <c r="C233" s="10" t="str">
        <f>IF($B$230="","",IF(VLOOKUP($B$230,Samples!$A$3:$D$100,2,FALSE)='Intermediate Lookups'!$A2&amp;'Intermediate Lookups'!C$1,$B$230, ""))</f>
        <v/>
      </c>
      <c r="D233" s="10" t="str">
        <f>IF($B$230="","",IF(VLOOKUP($B$230,Samples!$A$3:$D$100,2,FALSE)='Intermediate Lookups'!$A2&amp;'Intermediate Lookups'!D$1,$B$230, ""))</f>
        <v/>
      </c>
      <c r="E233" s="10" t="str">
        <f>IF($B$230="","",IF(VLOOKUP($B$230,Samples!$A$3:$D$100,2,FALSE)='Intermediate Lookups'!$A2&amp;'Intermediate Lookups'!E$1,$B$230, ""))</f>
        <v/>
      </c>
      <c r="F233" s="10" t="str">
        <f>IF($B$230="","",IF(VLOOKUP($B$230,Samples!$A$3:$D$100,2,FALSE)='Intermediate Lookups'!$A2&amp;'Intermediate Lookups'!F$1,$B$230, ""))</f>
        <v/>
      </c>
      <c r="G233" s="10" t="str">
        <f>IF($B$230="","",IF(VLOOKUP($B$230,Samples!$A$3:$D$100,2,FALSE)='Intermediate Lookups'!$A2&amp;'Intermediate Lookups'!G$1,$B$230, ""))</f>
        <v/>
      </c>
      <c r="H233" s="10" t="str">
        <f>IF($B$230="","",IF(VLOOKUP($B$230,Samples!$A$3:$D$100,2,FALSE)='Intermediate Lookups'!$A2&amp;'Intermediate Lookups'!H$1,$B$230, ""))</f>
        <v/>
      </c>
      <c r="I233" s="10" t="str">
        <f>IF($B$230="","",IF(VLOOKUP($B$230,Samples!$A$3:$D$100,2,FALSE)='Intermediate Lookups'!$A2&amp;'Intermediate Lookups'!I$1,$B$230, ""))</f>
        <v/>
      </c>
      <c r="J233" s="10" t="str">
        <f>IF($B$230="","",IF(VLOOKUP($B$230,Samples!$A$3:$D$100,2,FALSE)='Intermediate Lookups'!$A2&amp;'Intermediate Lookups'!J$1,$B$230, ""))</f>
        <v/>
      </c>
      <c r="K233" s="10" t="str">
        <f>IF($B$230="","",IF(VLOOKUP($B$230,Samples!$A$3:$D$100,2,FALSE)='Intermediate Lookups'!$A2&amp;'Intermediate Lookups'!K$1,$B$230, ""))</f>
        <v/>
      </c>
      <c r="L233" s="10" t="str">
        <f>IF($B$230="","",IF(VLOOKUP($B$230,Samples!$A$3:$D$100,2,FALSE)='Intermediate Lookups'!$A2&amp;'Intermediate Lookups'!L$1,$B$230, ""))</f>
        <v/>
      </c>
      <c r="M233" s="10" t="str">
        <f>IF($B$230="","",IF(VLOOKUP($B$230,Samples!$A$3:$D$100,2,FALSE)='Intermediate Lookups'!$A2&amp;'Intermediate Lookups'!M$1,$B$230, ""))</f>
        <v/>
      </c>
    </row>
    <row r="234" spans="1:14" x14ac:dyDescent="0.25">
      <c r="A234" t="str">
        <f>IF(B230="","","B")</f>
        <v/>
      </c>
      <c r="B234" s="10" t="str">
        <f>IF($B$230="","",IF(VLOOKUP($B$230,Samples!$A$3:$D$100,2,FALSE)='Intermediate Lookups'!$A3&amp;'Intermediate Lookups'!B$1,$B$230, ""))</f>
        <v/>
      </c>
      <c r="C234" s="10" t="str">
        <f>IF($B$230="","",IF(VLOOKUP($B$230,Samples!$A$3:$D$100,2,FALSE)='Intermediate Lookups'!$A3&amp;'Intermediate Lookups'!C$1,$B$230, ""))</f>
        <v/>
      </c>
      <c r="D234" s="10" t="str">
        <f>IF($B$230="","",IF(VLOOKUP($B$230,Samples!$A$3:$D$100,2,FALSE)='Intermediate Lookups'!$A3&amp;'Intermediate Lookups'!D$1,$B$230, ""))</f>
        <v/>
      </c>
      <c r="E234" s="10" t="str">
        <f>IF($B$230="","",IF(VLOOKUP($B$230,Samples!$A$3:$D$100,2,FALSE)='Intermediate Lookups'!$A3&amp;'Intermediate Lookups'!E$1,$B$230, ""))</f>
        <v/>
      </c>
      <c r="F234" s="10" t="str">
        <f>IF($B$230="","",IF(VLOOKUP($B$230,Samples!$A$3:$D$100,2,FALSE)='Intermediate Lookups'!$A3&amp;'Intermediate Lookups'!F$1,$B$230, ""))</f>
        <v/>
      </c>
      <c r="G234" s="10" t="str">
        <f>IF($B$230="","",IF(VLOOKUP($B$230,Samples!$A$3:$D$100,2,FALSE)='Intermediate Lookups'!$A3&amp;'Intermediate Lookups'!G$1,$B$230, ""))</f>
        <v/>
      </c>
      <c r="H234" s="10" t="str">
        <f>IF($B$230="","",IF(VLOOKUP($B$230,Samples!$A$3:$D$100,2,FALSE)='Intermediate Lookups'!$A3&amp;'Intermediate Lookups'!H$1,$B$230, ""))</f>
        <v/>
      </c>
      <c r="I234" s="10" t="str">
        <f>IF($B$230="","",IF(VLOOKUP($B$230,Samples!$A$3:$D$100,2,FALSE)='Intermediate Lookups'!$A3&amp;'Intermediate Lookups'!I$1,$B$230, ""))</f>
        <v/>
      </c>
      <c r="J234" s="10" t="str">
        <f>IF($B$230="","",IF(VLOOKUP($B$230,Samples!$A$3:$D$100,2,FALSE)='Intermediate Lookups'!$A3&amp;'Intermediate Lookups'!J$1,$B$230, ""))</f>
        <v/>
      </c>
      <c r="K234" s="10" t="str">
        <f>IF($B$230="","",IF(VLOOKUP($B$230,Samples!$A$3:$D$100,2,FALSE)='Intermediate Lookups'!$A3&amp;'Intermediate Lookups'!K$1,$B$230, ""))</f>
        <v/>
      </c>
      <c r="L234" s="10" t="str">
        <f>IF($B$230="","",IF(VLOOKUP($B$230,Samples!$A$3:$D$100,2,FALSE)='Intermediate Lookups'!$A3&amp;'Intermediate Lookups'!L$1,$B$230, ""))</f>
        <v/>
      </c>
      <c r="M234" s="10" t="str">
        <f>IF($B$230="","",IF(VLOOKUP($B$230,Samples!$A$3:$D$100,2,FALSE)='Intermediate Lookups'!$A3&amp;'Intermediate Lookups'!M$1,$B$230, ""))</f>
        <v/>
      </c>
    </row>
    <row r="235" spans="1:14" x14ac:dyDescent="0.25">
      <c r="A235" t="str">
        <f>IF(B230="","","C")</f>
        <v/>
      </c>
      <c r="B235" s="10" t="str">
        <f>IF($B$230="","",IF(VLOOKUP($B$230,Samples!$A$3:$D$100,2,FALSE)='Intermediate Lookups'!$A4&amp;'Intermediate Lookups'!B$1,$B$230, ""))</f>
        <v/>
      </c>
      <c r="C235" s="10" t="str">
        <f>IF($B$230="","",IF(VLOOKUP($B$230,Samples!$A$3:$D$100,2,FALSE)='Intermediate Lookups'!$A4&amp;'Intermediate Lookups'!C$1,$B$230, ""))</f>
        <v/>
      </c>
      <c r="D235" s="10" t="str">
        <f>IF($B$230="","",IF(VLOOKUP($B$230,Samples!$A$3:$D$100,2,FALSE)='Intermediate Lookups'!$A4&amp;'Intermediate Lookups'!D$1,$B$230, ""))</f>
        <v/>
      </c>
      <c r="E235" s="10" t="str">
        <f>IF($B$230="","",IF(VLOOKUP($B$230,Samples!$A$3:$D$100,2,FALSE)='Intermediate Lookups'!$A4&amp;'Intermediate Lookups'!E$1,$B$230, ""))</f>
        <v/>
      </c>
      <c r="F235" s="10" t="str">
        <f>IF($B$230="","",IF(VLOOKUP($B$230,Samples!$A$3:$D$100,2,FALSE)='Intermediate Lookups'!$A4&amp;'Intermediate Lookups'!F$1,$B$230, ""))</f>
        <v/>
      </c>
      <c r="G235" s="10" t="str">
        <f>IF($B$230="","",IF(VLOOKUP($B$230,Samples!$A$3:$D$100,2,FALSE)='Intermediate Lookups'!$A4&amp;'Intermediate Lookups'!G$1,$B$230, ""))</f>
        <v/>
      </c>
      <c r="H235" s="10" t="str">
        <f>IF($B$230="","",IF(VLOOKUP($B$230,Samples!$A$3:$D$100,2,FALSE)='Intermediate Lookups'!$A4&amp;'Intermediate Lookups'!H$1,$B$230, ""))</f>
        <v/>
      </c>
      <c r="I235" s="10" t="str">
        <f>IF($B$230="","",IF(VLOOKUP($B$230,Samples!$A$3:$D$100,2,FALSE)='Intermediate Lookups'!$A4&amp;'Intermediate Lookups'!I$1,$B$230, ""))</f>
        <v/>
      </c>
      <c r="J235" s="10" t="str">
        <f>IF($B$230="","",IF(VLOOKUP($B$230,Samples!$A$3:$D$100,2,FALSE)='Intermediate Lookups'!$A4&amp;'Intermediate Lookups'!J$1,$B$230, ""))</f>
        <v/>
      </c>
      <c r="K235" s="10" t="str">
        <f>IF($B$230="","",IF(VLOOKUP($B$230,Samples!$A$3:$D$100,2,FALSE)='Intermediate Lookups'!$A4&amp;'Intermediate Lookups'!K$1,$B$230, ""))</f>
        <v/>
      </c>
      <c r="L235" s="10" t="str">
        <f>IF($B$230="","",IF(VLOOKUP($B$230,Samples!$A$3:$D$100,2,FALSE)='Intermediate Lookups'!$A4&amp;'Intermediate Lookups'!L$1,$B$230, ""))</f>
        <v/>
      </c>
      <c r="M235" s="10" t="str">
        <f>IF($B$230="","",IF(VLOOKUP($B$230,Samples!$A$3:$D$100,2,FALSE)='Intermediate Lookups'!$A4&amp;'Intermediate Lookups'!M$1,$B$230, ""))</f>
        <v/>
      </c>
    </row>
    <row r="236" spans="1:14" x14ac:dyDescent="0.25">
      <c r="A236" t="str">
        <f>IF(B230="","","D")</f>
        <v/>
      </c>
      <c r="B236" s="10" t="str">
        <f>IF($B$230="","",IF(VLOOKUP($B$230,Samples!$A$3:$D$100,2,FALSE)='Intermediate Lookups'!$A5&amp;'Intermediate Lookups'!B$1,$B$230, ""))</f>
        <v/>
      </c>
      <c r="C236" s="10" t="str">
        <f>IF($B$230="","",IF(VLOOKUP($B$230,Samples!$A$3:$D$100,2,FALSE)='Intermediate Lookups'!$A5&amp;'Intermediate Lookups'!C$1,$B$230, ""))</f>
        <v/>
      </c>
      <c r="D236" s="10" t="str">
        <f>IF($B$230="","",IF(VLOOKUP($B$230,Samples!$A$3:$D$100,2,FALSE)='Intermediate Lookups'!$A5&amp;'Intermediate Lookups'!D$1,$B$230, ""))</f>
        <v/>
      </c>
      <c r="E236" s="10" t="str">
        <f>IF($B$230="","",IF(VLOOKUP($B$230,Samples!$A$3:$D$100,2,FALSE)='Intermediate Lookups'!$A5&amp;'Intermediate Lookups'!E$1,$B$230, ""))</f>
        <v/>
      </c>
      <c r="F236" s="10" t="str">
        <f>IF($B$230="","",IF(VLOOKUP($B$230,Samples!$A$3:$D$100,2,FALSE)='Intermediate Lookups'!$A5&amp;'Intermediate Lookups'!F$1,$B$230, ""))</f>
        <v/>
      </c>
      <c r="G236" s="10" t="str">
        <f>IF($B$230="","",IF(VLOOKUP($B$230,Samples!$A$3:$D$100,2,FALSE)='Intermediate Lookups'!$A5&amp;'Intermediate Lookups'!G$1,$B$230, ""))</f>
        <v/>
      </c>
      <c r="H236" s="10" t="str">
        <f>IF($B$230="","",IF(VLOOKUP($B$230,Samples!$A$3:$D$100,2,FALSE)='Intermediate Lookups'!$A5&amp;'Intermediate Lookups'!H$1,$B$230, ""))</f>
        <v/>
      </c>
      <c r="I236" s="10" t="str">
        <f>IF($B$230="","",IF(VLOOKUP($B$230,Samples!$A$3:$D$100,2,FALSE)='Intermediate Lookups'!$A5&amp;'Intermediate Lookups'!I$1,$B$230, ""))</f>
        <v/>
      </c>
      <c r="J236" s="10" t="str">
        <f>IF($B$230="","",IF(VLOOKUP($B$230,Samples!$A$3:$D$100,2,FALSE)='Intermediate Lookups'!$A5&amp;'Intermediate Lookups'!J$1,$B$230, ""))</f>
        <v/>
      </c>
      <c r="K236" s="10" t="str">
        <f>IF($B$230="","",IF(VLOOKUP($B$230,Samples!$A$3:$D$100,2,FALSE)='Intermediate Lookups'!$A5&amp;'Intermediate Lookups'!K$1,$B$230, ""))</f>
        <v/>
      </c>
      <c r="L236" s="10" t="str">
        <f>IF($B$230="","",IF(VLOOKUP($B$230,Samples!$A$3:$D$100,2,FALSE)='Intermediate Lookups'!$A5&amp;'Intermediate Lookups'!L$1,$B$230, ""))</f>
        <v/>
      </c>
      <c r="M236" s="10" t="str">
        <f>IF($B$230="","",IF(VLOOKUP($B$230,Samples!$A$3:$D$100,2,FALSE)='Intermediate Lookups'!$A5&amp;'Intermediate Lookups'!M$1,$B$230, ""))</f>
        <v/>
      </c>
    </row>
    <row r="237" spans="1:14" x14ac:dyDescent="0.25">
      <c r="A237" t="str">
        <f>IF(B230="","","E")</f>
        <v/>
      </c>
      <c r="B237" s="10" t="str">
        <f>IF($B$230="","",IF(VLOOKUP($B$230,Samples!$A$3:$D$100,2,FALSE)='Intermediate Lookups'!$A6&amp;'Intermediate Lookups'!B$1,$B$230, ""))</f>
        <v/>
      </c>
      <c r="C237" s="10" t="str">
        <f>IF($B$230="","",IF(VLOOKUP($B$230,Samples!$A$3:$D$100,2,FALSE)='Intermediate Lookups'!$A6&amp;'Intermediate Lookups'!C$1,$B$230, ""))</f>
        <v/>
      </c>
      <c r="D237" s="10" t="str">
        <f>IF($B$230="","",IF(VLOOKUP($B$230,Samples!$A$3:$D$100,2,FALSE)='Intermediate Lookups'!$A6&amp;'Intermediate Lookups'!D$1,$B$230, ""))</f>
        <v/>
      </c>
      <c r="E237" s="10" t="str">
        <f>IF($B$230="","",IF(VLOOKUP($B$230,Samples!$A$3:$D$100,2,FALSE)='Intermediate Lookups'!$A6&amp;'Intermediate Lookups'!E$1,$B$230, ""))</f>
        <v/>
      </c>
      <c r="F237" s="10" t="str">
        <f>IF($B$230="","",IF(VLOOKUP($B$230,Samples!$A$3:$D$100,2,FALSE)='Intermediate Lookups'!$A6&amp;'Intermediate Lookups'!F$1,$B$230, ""))</f>
        <v/>
      </c>
      <c r="G237" s="10" t="str">
        <f>IF($B$230="","",IF(VLOOKUP($B$230,Samples!$A$3:$D$100,2,FALSE)='Intermediate Lookups'!$A6&amp;'Intermediate Lookups'!G$1,$B$230, ""))</f>
        <v/>
      </c>
      <c r="H237" s="10" t="str">
        <f>IF($B$230="","",IF(VLOOKUP($B$230,Samples!$A$3:$D$100,2,FALSE)='Intermediate Lookups'!$A6&amp;'Intermediate Lookups'!H$1,$B$230, ""))</f>
        <v/>
      </c>
      <c r="I237" s="10" t="str">
        <f>IF($B$230="","",IF(VLOOKUP($B$230,Samples!$A$3:$D$100,2,FALSE)='Intermediate Lookups'!$A6&amp;'Intermediate Lookups'!I$1,$B$230, ""))</f>
        <v/>
      </c>
      <c r="J237" s="10" t="str">
        <f>IF($B$230="","",IF(VLOOKUP($B$230,Samples!$A$3:$D$100,2,FALSE)='Intermediate Lookups'!$A6&amp;'Intermediate Lookups'!J$1,$B$230, ""))</f>
        <v/>
      </c>
      <c r="K237" s="10" t="str">
        <f>IF($B$230="","",IF(VLOOKUP($B$230,Samples!$A$3:$D$100,2,FALSE)='Intermediate Lookups'!$A6&amp;'Intermediate Lookups'!K$1,$B$230, ""))</f>
        <v/>
      </c>
      <c r="L237" s="10" t="str">
        <f>IF($B$230="","",IF(VLOOKUP($B$230,Samples!$A$3:$D$100,2,FALSE)='Intermediate Lookups'!$A6&amp;'Intermediate Lookups'!L$1,$B$230, ""))</f>
        <v/>
      </c>
      <c r="M237" s="10" t="str">
        <f>IF($B$230="","",IF(VLOOKUP($B$230,Samples!$A$3:$D$100,2,FALSE)='Intermediate Lookups'!$A6&amp;'Intermediate Lookups'!M$1,$B$230, ""))</f>
        <v/>
      </c>
    </row>
    <row r="238" spans="1:14" x14ac:dyDescent="0.25">
      <c r="A238" t="str">
        <f>IF(B230="","","F")</f>
        <v/>
      </c>
      <c r="B238" s="10" t="str">
        <f>IF($B$230="","",IF(VLOOKUP($B$230,Samples!$A$3:$D$100,2,FALSE)='Intermediate Lookups'!$A7&amp;'Intermediate Lookups'!B$1,$B$230, ""))</f>
        <v/>
      </c>
      <c r="C238" s="10" t="str">
        <f>IF($B$230="","",IF(VLOOKUP($B$230,Samples!$A$3:$D$100,2,FALSE)='Intermediate Lookups'!$A7&amp;'Intermediate Lookups'!C$1,$B$230, ""))</f>
        <v/>
      </c>
      <c r="D238" s="10" t="str">
        <f>IF($B$230="","",IF(VLOOKUP($B$230,Samples!$A$3:$D$100,2,FALSE)='Intermediate Lookups'!$A7&amp;'Intermediate Lookups'!D$1,$B$230, ""))</f>
        <v/>
      </c>
      <c r="E238" s="10" t="str">
        <f>IF($B$230="","",IF(VLOOKUP($B$230,Samples!$A$3:$D$100,2,FALSE)='Intermediate Lookups'!$A7&amp;'Intermediate Lookups'!E$1,$B$230, ""))</f>
        <v/>
      </c>
      <c r="F238" s="10" t="str">
        <f>IF($B$230="","",IF(VLOOKUP($B$230,Samples!$A$3:$D$100,2,FALSE)='Intermediate Lookups'!$A7&amp;'Intermediate Lookups'!F$1,$B$230, ""))</f>
        <v/>
      </c>
      <c r="G238" s="10" t="str">
        <f>IF($B$230="","",IF(VLOOKUP($B$230,Samples!$A$3:$D$100,2,FALSE)='Intermediate Lookups'!$A7&amp;'Intermediate Lookups'!G$1,$B$230, ""))</f>
        <v/>
      </c>
      <c r="H238" s="10" t="str">
        <f>IF($B$230="","",IF(VLOOKUP($B$230,Samples!$A$3:$D$100,2,FALSE)='Intermediate Lookups'!$A7&amp;'Intermediate Lookups'!H$1,$B$230, ""))</f>
        <v/>
      </c>
      <c r="I238" s="10" t="str">
        <f>IF($B$230="","",IF(VLOOKUP($B$230,Samples!$A$3:$D$100,2,FALSE)='Intermediate Lookups'!$A7&amp;'Intermediate Lookups'!I$1,$B$230, ""))</f>
        <v/>
      </c>
      <c r="J238" s="10" t="str">
        <f>IF($B$230="","",IF(VLOOKUP($B$230,Samples!$A$3:$D$100,2,FALSE)='Intermediate Lookups'!$A7&amp;'Intermediate Lookups'!J$1,$B$230, ""))</f>
        <v/>
      </c>
      <c r="K238" s="10" t="str">
        <f>IF($B$230="","",IF(VLOOKUP($B$230,Samples!$A$3:$D$100,2,FALSE)='Intermediate Lookups'!$A7&amp;'Intermediate Lookups'!K$1,$B$230, ""))</f>
        <v/>
      </c>
      <c r="L238" s="10" t="str">
        <f>IF($B$230="","",IF(VLOOKUP($B$230,Samples!$A$3:$D$100,2,FALSE)='Intermediate Lookups'!$A7&amp;'Intermediate Lookups'!L$1,$B$230, ""))</f>
        <v/>
      </c>
      <c r="M238" s="10" t="str">
        <f>IF($B$230="","",IF(VLOOKUP($B$230,Samples!$A$3:$D$100,2,FALSE)='Intermediate Lookups'!$A7&amp;'Intermediate Lookups'!M$1,$B$230, ""))</f>
        <v/>
      </c>
    </row>
    <row r="239" spans="1:14" x14ac:dyDescent="0.25">
      <c r="A239" t="str">
        <f>IF(B230="","","G")</f>
        <v/>
      </c>
      <c r="B239" s="10" t="str">
        <f>IF($B$230="","",IF(VLOOKUP($B$230,Samples!$A$3:$D$100,2,FALSE)='Intermediate Lookups'!$A8&amp;'Intermediate Lookups'!B$1,$B$230, ""))</f>
        <v/>
      </c>
      <c r="C239" s="10" t="str">
        <f>IF($B$230="","",IF(VLOOKUP($B$230,Samples!$A$3:$D$100,2,FALSE)='Intermediate Lookups'!$A8&amp;'Intermediate Lookups'!C$1,$B$230, ""))</f>
        <v/>
      </c>
      <c r="D239" s="10" t="str">
        <f>IF($B$230="","",IF(VLOOKUP($B$230,Samples!$A$3:$D$100,2,FALSE)='Intermediate Lookups'!$A8&amp;'Intermediate Lookups'!D$1,$B$230, ""))</f>
        <v/>
      </c>
      <c r="E239" s="10" t="str">
        <f>IF($B$230="","",IF(VLOOKUP($B$230,Samples!$A$3:$D$100,2,FALSE)='Intermediate Lookups'!$A8&amp;'Intermediate Lookups'!E$1,$B$230, ""))</f>
        <v/>
      </c>
      <c r="F239" s="10" t="str">
        <f>IF($B$230="","",IF(VLOOKUP($B$230,Samples!$A$3:$D$100,2,FALSE)='Intermediate Lookups'!$A8&amp;'Intermediate Lookups'!F$1,$B$230, ""))</f>
        <v/>
      </c>
      <c r="G239" s="10" t="str">
        <f>IF($B$230="","",IF(VLOOKUP($B$230,Samples!$A$3:$D$100,2,FALSE)='Intermediate Lookups'!$A8&amp;'Intermediate Lookups'!G$1,$B$230, ""))</f>
        <v/>
      </c>
      <c r="H239" s="10" t="str">
        <f>IF($B$230="","",IF(VLOOKUP($B$230,Samples!$A$3:$D$100,2,FALSE)='Intermediate Lookups'!$A8&amp;'Intermediate Lookups'!H$1,$B$230, ""))</f>
        <v/>
      </c>
      <c r="I239" s="10" t="str">
        <f>IF($B$230="","",IF(VLOOKUP($B$230,Samples!$A$3:$D$100,2,FALSE)='Intermediate Lookups'!$A8&amp;'Intermediate Lookups'!I$1,$B$230, ""))</f>
        <v/>
      </c>
      <c r="J239" s="10" t="str">
        <f>IF($B$230="","",IF(VLOOKUP($B$230,Samples!$A$3:$D$100,2,FALSE)='Intermediate Lookups'!$A8&amp;'Intermediate Lookups'!J$1,$B$230, ""))</f>
        <v/>
      </c>
      <c r="K239" s="10" t="str">
        <f>IF($B$230="","",IF(VLOOKUP($B$230,Samples!$A$3:$D$100,2,FALSE)='Intermediate Lookups'!$A8&amp;'Intermediate Lookups'!K$1,$B$230, ""))</f>
        <v/>
      </c>
      <c r="L239" s="10" t="str">
        <f>IF($B$230="","",IF(VLOOKUP($B$230,Samples!$A$3:$D$100,2,FALSE)='Intermediate Lookups'!$A8&amp;'Intermediate Lookups'!L$1,$B$230, ""))</f>
        <v/>
      </c>
      <c r="M239" s="10" t="str">
        <f>IF($B$230="","",IF(VLOOKUP($B$230,Samples!$A$3:$D$100,2,FALSE)='Intermediate Lookups'!$A8&amp;'Intermediate Lookups'!M$1,$B$230, ""))</f>
        <v/>
      </c>
    </row>
    <row r="240" spans="1:14" x14ac:dyDescent="0.25">
      <c r="A240" t="str">
        <f>IF(B230="","","H")</f>
        <v/>
      </c>
      <c r="B240" s="10" t="str">
        <f>IF($B$230="","",IF(VLOOKUP($B$230,Samples!$A$3:$D$100,2,FALSE)='Intermediate Lookups'!$A9&amp;'Intermediate Lookups'!B$1,$B$230, ""))</f>
        <v/>
      </c>
      <c r="C240" s="10" t="str">
        <f>IF($B$230="","",IF(VLOOKUP($B$230,Samples!$A$3:$D$100,2,FALSE)='Intermediate Lookups'!$A9&amp;'Intermediate Lookups'!C$1,$B$230, ""))</f>
        <v/>
      </c>
      <c r="D240" s="10" t="str">
        <f>IF($B$230="","",IF(VLOOKUP($B$230,Samples!$A$3:$D$100,2,FALSE)='Intermediate Lookups'!$A9&amp;'Intermediate Lookups'!D$1,$B$230, ""))</f>
        <v/>
      </c>
      <c r="E240" s="10" t="str">
        <f>IF($B$230="","",IF(VLOOKUP($B$230,Samples!$A$3:$D$100,2,FALSE)='Intermediate Lookups'!$A9&amp;'Intermediate Lookups'!E$1,$B$230, ""))</f>
        <v/>
      </c>
      <c r="F240" s="10" t="str">
        <f>IF($B$230="","",IF(VLOOKUP($B$230,Samples!$A$3:$D$100,2,FALSE)='Intermediate Lookups'!$A9&amp;'Intermediate Lookups'!F$1,$B$230, ""))</f>
        <v/>
      </c>
      <c r="G240" s="10" t="str">
        <f>IF($B$230="","",IF(VLOOKUP($B$230,Samples!$A$3:$D$100,2,FALSE)='Intermediate Lookups'!$A9&amp;'Intermediate Lookups'!G$1,$B$230, ""))</f>
        <v/>
      </c>
      <c r="H240" s="10" t="str">
        <f>IF($B$230="","",IF(VLOOKUP($B$230,Samples!$A$3:$D$100,2,FALSE)='Intermediate Lookups'!$A9&amp;'Intermediate Lookups'!H$1,$B$230, ""))</f>
        <v/>
      </c>
      <c r="I240" s="10" t="str">
        <f>IF($B$230="","",IF(VLOOKUP($B$230,Samples!$A$3:$D$100,2,FALSE)='Intermediate Lookups'!$A9&amp;'Intermediate Lookups'!I$1,$B$230, ""))</f>
        <v/>
      </c>
      <c r="J240" s="10" t="str">
        <f>IF($B$230="","",IF(VLOOKUP($B$230,Samples!$A$3:$D$100,2,FALSE)='Intermediate Lookups'!$A9&amp;'Intermediate Lookups'!J$1,$B$230, ""))</f>
        <v/>
      </c>
      <c r="K240" s="10" t="str">
        <f>IF($B$230="","",IF(VLOOKUP($B$230,Samples!$A$3:$D$100,2,FALSE)='Intermediate Lookups'!$A9&amp;'Intermediate Lookups'!K$1,$B$230, ""))</f>
        <v/>
      </c>
      <c r="L240" s="10" t="str">
        <f>IF($B$230="","",IF(VLOOKUP($B$230,Samples!$A$3:$D$100,2,FALSE)='Intermediate Lookups'!$A9&amp;'Intermediate Lookups'!L$1,$B$230, ""))</f>
        <v/>
      </c>
      <c r="M240" s="10" t="str">
        <f>IF($B$230="","",IF(VLOOKUP($B$230,Samples!$A$3:$D$100,2,FALSE)='Intermediate Lookups'!$A9&amp;'Intermediate Lookups'!M$1,$B$230, ""))</f>
        <v/>
      </c>
    </row>
    <row r="242" spans="1:14" x14ac:dyDescent="0.25">
      <c r="A242" t="str">
        <f>IF(B242="","","Pipetting step")</f>
        <v/>
      </c>
      <c r="B242" t="str">
        <f>IF(ISBLANK(Samples!A23),"",Samples!A23)</f>
        <v/>
      </c>
      <c r="C242" t="str">
        <f>IF(B242="","",VLOOKUP(B242,Samples!$A$3:$D$100,4,FALSE))</f>
        <v/>
      </c>
      <c r="D242" t="str">
        <f>IF(B242="","",8)</f>
        <v/>
      </c>
      <c r="E242" t="str">
        <f>IF(B242="","",12)</f>
        <v/>
      </c>
      <c r="F242" t="str">
        <f>IF(B242="","","Standard")</f>
        <v/>
      </c>
      <c r="G242" t="str">
        <f>IF(B242="","","Color")</f>
        <v/>
      </c>
      <c r="I242" t="str">
        <f>IF(B242="","",6)</f>
        <v/>
      </c>
      <c r="J242" t="str">
        <f>IF(B242="","",6)</f>
        <v/>
      </c>
      <c r="K242" t="str">
        <f>IF(B242="","","Normal")</f>
        <v/>
      </c>
      <c r="L242" t="str">
        <f>IF(B242="","","Single-channel")</f>
        <v/>
      </c>
      <c r="M242" t="str">
        <f>IF(B242="","","No")</f>
        <v/>
      </c>
      <c r="N242" t="str">
        <f>IF(B242="","","No")</f>
        <v/>
      </c>
    </row>
    <row r="243" spans="1:14" x14ac:dyDescent="0.25">
      <c r="M243" t="str">
        <f>IF(B242="","","Per well")</f>
        <v/>
      </c>
      <c r="N243" t="str">
        <f>IF(B242="","","On source")</f>
        <v/>
      </c>
    </row>
    <row r="244" spans="1:14" x14ac:dyDescent="0.25">
      <c r="B244" t="str">
        <f>IF(B242="","",1)</f>
        <v/>
      </c>
      <c r="C244" t="str">
        <f>IF(B242="","",2)</f>
        <v/>
      </c>
      <c r="D244" t="str">
        <f>IF(B242="","",3)</f>
        <v/>
      </c>
      <c r="E244" t="str">
        <f>IF(B242="","",4)</f>
        <v/>
      </c>
      <c r="F244" t="str">
        <f>IF(B242="","",5)</f>
        <v/>
      </c>
      <c r="G244" t="str">
        <f>IF(B242="","",6)</f>
        <v/>
      </c>
      <c r="H244" t="str">
        <f>IF(B242="","",7)</f>
        <v/>
      </c>
      <c r="I244" t="str">
        <f>IF(B242="","",8)</f>
        <v/>
      </c>
      <c r="J244" t="str">
        <f>IF(B242="","",9)</f>
        <v/>
      </c>
      <c r="K244" t="str">
        <f>IF(B242="","",10)</f>
        <v/>
      </c>
      <c r="L244" t="str">
        <f>IF(B242="","",11)</f>
        <v/>
      </c>
      <c r="M244" t="str">
        <f>IF(B242="","",12)</f>
        <v/>
      </c>
    </row>
    <row r="245" spans="1:14" x14ac:dyDescent="0.25">
      <c r="A245" t="str">
        <f>IF(B242="","","A")</f>
        <v/>
      </c>
      <c r="B245" s="10" t="str">
        <f>IF($B$242="","",IF(VLOOKUP($B$242,Samples!$A$3:$D$100,2,FALSE)='Intermediate Lookups'!$A2&amp;'Intermediate Lookups'!B$1,$B$242, ""))</f>
        <v/>
      </c>
      <c r="C245" s="10" t="str">
        <f>IF($B$242="","",IF(VLOOKUP($B$242,Samples!$A$3:$D$100,2,FALSE)='Intermediate Lookups'!$A2&amp;'Intermediate Lookups'!C$1,$B$242, ""))</f>
        <v/>
      </c>
      <c r="D245" s="10" t="str">
        <f>IF($B$242="","",IF(VLOOKUP($B$242,Samples!$A$3:$D$100,2,FALSE)='Intermediate Lookups'!$A2&amp;'Intermediate Lookups'!D$1,$B$242, ""))</f>
        <v/>
      </c>
      <c r="E245" s="10" t="str">
        <f>IF($B$242="","",IF(VLOOKUP($B$242,Samples!$A$3:$D$100,2,FALSE)='Intermediate Lookups'!$A2&amp;'Intermediate Lookups'!E$1,$B$242, ""))</f>
        <v/>
      </c>
      <c r="F245" s="10" t="str">
        <f>IF($B$242="","",IF(VLOOKUP($B$242,Samples!$A$3:$D$100,2,FALSE)='Intermediate Lookups'!$A2&amp;'Intermediate Lookups'!F$1,$B$242, ""))</f>
        <v/>
      </c>
      <c r="G245" s="10" t="str">
        <f>IF($B$242="","",IF(VLOOKUP($B$242,Samples!$A$3:$D$100,2,FALSE)='Intermediate Lookups'!$A2&amp;'Intermediate Lookups'!G$1,$B$242, ""))</f>
        <v/>
      </c>
      <c r="H245" s="10" t="str">
        <f>IF($B$242="","",IF(VLOOKUP($B$242,Samples!$A$3:$D$100,2,FALSE)='Intermediate Lookups'!$A2&amp;'Intermediate Lookups'!H$1,$B$242, ""))</f>
        <v/>
      </c>
      <c r="I245" s="10" t="str">
        <f>IF($B$242="","",IF(VLOOKUP($B$242,Samples!$A$3:$D$100,2,FALSE)='Intermediate Lookups'!$A2&amp;'Intermediate Lookups'!I$1,$B$242, ""))</f>
        <v/>
      </c>
      <c r="J245" s="10" t="str">
        <f>IF($B$242="","",IF(VLOOKUP($B$242,Samples!$A$3:$D$100,2,FALSE)='Intermediate Lookups'!$A2&amp;'Intermediate Lookups'!J$1,$B$242, ""))</f>
        <v/>
      </c>
      <c r="K245" s="10" t="str">
        <f>IF($B$242="","",IF(VLOOKUP($B$242,Samples!$A$3:$D$100,2,FALSE)='Intermediate Lookups'!$A2&amp;'Intermediate Lookups'!K$1,$B$242, ""))</f>
        <v/>
      </c>
      <c r="L245" s="10" t="str">
        <f>IF($B$242="","",IF(VLOOKUP($B$242,Samples!$A$3:$D$100,2,FALSE)='Intermediate Lookups'!$A2&amp;'Intermediate Lookups'!L$1,$B$242, ""))</f>
        <v/>
      </c>
      <c r="M245" s="10" t="str">
        <f>IF($B$242="","",IF(VLOOKUP($B$242,Samples!$A$3:$D$100,2,FALSE)='Intermediate Lookups'!$A2&amp;'Intermediate Lookups'!M$1,$B$242, ""))</f>
        <v/>
      </c>
    </row>
    <row r="246" spans="1:14" x14ac:dyDescent="0.25">
      <c r="A246" t="str">
        <f>IF(B242="","","B")</f>
        <v/>
      </c>
      <c r="B246" s="10" t="str">
        <f>IF($B$242="","",IF(VLOOKUP($B$242,Samples!$A$3:$D$100,2,FALSE)='Intermediate Lookups'!$A3&amp;'Intermediate Lookups'!B$1,$B$242, ""))</f>
        <v/>
      </c>
      <c r="C246" s="10" t="str">
        <f>IF($B$242="","",IF(VLOOKUP($B$242,Samples!$A$3:$D$100,2,FALSE)='Intermediate Lookups'!$A3&amp;'Intermediate Lookups'!C$1,$B$242, ""))</f>
        <v/>
      </c>
      <c r="D246" s="10" t="str">
        <f>IF($B$242="","",IF(VLOOKUP($B$242,Samples!$A$3:$D$100,2,FALSE)='Intermediate Lookups'!$A3&amp;'Intermediate Lookups'!D$1,$B$242, ""))</f>
        <v/>
      </c>
      <c r="E246" s="10" t="str">
        <f>IF($B$242="","",IF(VLOOKUP($B$242,Samples!$A$3:$D$100,2,FALSE)='Intermediate Lookups'!$A3&amp;'Intermediate Lookups'!E$1,$B$242, ""))</f>
        <v/>
      </c>
      <c r="F246" s="10" t="str">
        <f>IF($B$242="","",IF(VLOOKUP($B$242,Samples!$A$3:$D$100,2,FALSE)='Intermediate Lookups'!$A3&amp;'Intermediate Lookups'!F$1,$B$242, ""))</f>
        <v/>
      </c>
      <c r="G246" s="10" t="str">
        <f>IF($B$242="","",IF(VLOOKUP($B$242,Samples!$A$3:$D$100,2,FALSE)='Intermediate Lookups'!$A3&amp;'Intermediate Lookups'!G$1,$B$242, ""))</f>
        <v/>
      </c>
      <c r="H246" s="10" t="str">
        <f>IF($B$242="","",IF(VLOOKUP($B$242,Samples!$A$3:$D$100,2,FALSE)='Intermediate Lookups'!$A3&amp;'Intermediate Lookups'!H$1,$B$242, ""))</f>
        <v/>
      </c>
      <c r="I246" s="10" t="str">
        <f>IF($B$242="","",IF(VLOOKUP($B$242,Samples!$A$3:$D$100,2,FALSE)='Intermediate Lookups'!$A3&amp;'Intermediate Lookups'!I$1,$B$242, ""))</f>
        <v/>
      </c>
      <c r="J246" s="10" t="str">
        <f>IF($B$242="","",IF(VLOOKUP($B$242,Samples!$A$3:$D$100,2,FALSE)='Intermediate Lookups'!$A3&amp;'Intermediate Lookups'!J$1,$B$242, ""))</f>
        <v/>
      </c>
      <c r="K246" s="10" t="str">
        <f>IF($B$242="","",IF(VLOOKUP($B$242,Samples!$A$3:$D$100,2,FALSE)='Intermediate Lookups'!$A3&amp;'Intermediate Lookups'!K$1,$B$242, ""))</f>
        <v/>
      </c>
      <c r="L246" s="10" t="str">
        <f>IF($B$242="","",IF(VLOOKUP($B$242,Samples!$A$3:$D$100,2,FALSE)='Intermediate Lookups'!$A3&amp;'Intermediate Lookups'!L$1,$B$242, ""))</f>
        <v/>
      </c>
      <c r="M246" s="10" t="str">
        <f>IF($B$242="","",IF(VLOOKUP($B$242,Samples!$A$3:$D$100,2,FALSE)='Intermediate Lookups'!$A3&amp;'Intermediate Lookups'!M$1,$B$242, ""))</f>
        <v/>
      </c>
    </row>
    <row r="247" spans="1:14" x14ac:dyDescent="0.25">
      <c r="A247" t="str">
        <f>IF(B242="","","C")</f>
        <v/>
      </c>
      <c r="B247" s="10" t="str">
        <f>IF($B$242="","",IF(VLOOKUP($B$242,Samples!$A$3:$D$100,2,FALSE)='Intermediate Lookups'!$A4&amp;'Intermediate Lookups'!B$1,$B$242, ""))</f>
        <v/>
      </c>
      <c r="C247" s="10" t="str">
        <f>IF($B$242="","",IF(VLOOKUP($B$242,Samples!$A$3:$D$100,2,FALSE)='Intermediate Lookups'!$A4&amp;'Intermediate Lookups'!C$1,$B$242, ""))</f>
        <v/>
      </c>
      <c r="D247" s="10" t="str">
        <f>IF($B$242="","",IF(VLOOKUP($B$242,Samples!$A$3:$D$100,2,FALSE)='Intermediate Lookups'!$A4&amp;'Intermediate Lookups'!D$1,$B$242, ""))</f>
        <v/>
      </c>
      <c r="E247" s="10" t="str">
        <f>IF($B$242="","",IF(VLOOKUP($B$242,Samples!$A$3:$D$100,2,FALSE)='Intermediate Lookups'!$A4&amp;'Intermediate Lookups'!E$1,$B$242, ""))</f>
        <v/>
      </c>
      <c r="F247" s="10" t="str">
        <f>IF($B$242="","",IF(VLOOKUP($B$242,Samples!$A$3:$D$100,2,FALSE)='Intermediate Lookups'!$A4&amp;'Intermediate Lookups'!F$1,$B$242, ""))</f>
        <v/>
      </c>
      <c r="G247" s="10" t="str">
        <f>IF($B$242="","",IF(VLOOKUP($B$242,Samples!$A$3:$D$100,2,FALSE)='Intermediate Lookups'!$A4&amp;'Intermediate Lookups'!G$1,$B$242, ""))</f>
        <v/>
      </c>
      <c r="H247" s="10" t="str">
        <f>IF($B$242="","",IF(VLOOKUP($B$242,Samples!$A$3:$D$100,2,FALSE)='Intermediate Lookups'!$A4&amp;'Intermediate Lookups'!H$1,$B$242, ""))</f>
        <v/>
      </c>
      <c r="I247" s="10" t="str">
        <f>IF($B$242="","",IF(VLOOKUP($B$242,Samples!$A$3:$D$100,2,FALSE)='Intermediate Lookups'!$A4&amp;'Intermediate Lookups'!I$1,$B$242, ""))</f>
        <v/>
      </c>
      <c r="J247" s="10" t="str">
        <f>IF($B$242="","",IF(VLOOKUP($B$242,Samples!$A$3:$D$100,2,FALSE)='Intermediate Lookups'!$A4&amp;'Intermediate Lookups'!J$1,$B$242, ""))</f>
        <v/>
      </c>
      <c r="K247" s="10" t="str">
        <f>IF($B$242="","",IF(VLOOKUP($B$242,Samples!$A$3:$D$100,2,FALSE)='Intermediate Lookups'!$A4&amp;'Intermediate Lookups'!K$1,$B$242, ""))</f>
        <v/>
      </c>
      <c r="L247" s="10" t="str">
        <f>IF($B$242="","",IF(VLOOKUP($B$242,Samples!$A$3:$D$100,2,FALSE)='Intermediate Lookups'!$A4&amp;'Intermediate Lookups'!L$1,$B$242, ""))</f>
        <v/>
      </c>
      <c r="M247" s="10" t="str">
        <f>IF($B$242="","",IF(VLOOKUP($B$242,Samples!$A$3:$D$100,2,FALSE)='Intermediate Lookups'!$A4&amp;'Intermediate Lookups'!M$1,$B$242, ""))</f>
        <v/>
      </c>
    </row>
    <row r="248" spans="1:14" x14ac:dyDescent="0.25">
      <c r="A248" t="str">
        <f>IF(B242="","","D")</f>
        <v/>
      </c>
      <c r="B248" s="10" t="str">
        <f>IF($B$242="","",IF(VLOOKUP($B$242,Samples!$A$3:$D$100,2,FALSE)='Intermediate Lookups'!$A5&amp;'Intermediate Lookups'!B$1,$B$242, ""))</f>
        <v/>
      </c>
      <c r="C248" s="10" t="str">
        <f>IF($B$242="","",IF(VLOOKUP($B$242,Samples!$A$3:$D$100,2,FALSE)='Intermediate Lookups'!$A5&amp;'Intermediate Lookups'!C$1,$B$242, ""))</f>
        <v/>
      </c>
      <c r="D248" s="10" t="str">
        <f>IF($B$242="","",IF(VLOOKUP($B$242,Samples!$A$3:$D$100,2,FALSE)='Intermediate Lookups'!$A5&amp;'Intermediate Lookups'!D$1,$B$242, ""))</f>
        <v/>
      </c>
      <c r="E248" s="10" t="str">
        <f>IF($B$242="","",IF(VLOOKUP($B$242,Samples!$A$3:$D$100,2,FALSE)='Intermediate Lookups'!$A5&amp;'Intermediate Lookups'!E$1,$B$242, ""))</f>
        <v/>
      </c>
      <c r="F248" s="10" t="str">
        <f>IF($B$242="","",IF(VLOOKUP($B$242,Samples!$A$3:$D$100,2,FALSE)='Intermediate Lookups'!$A5&amp;'Intermediate Lookups'!F$1,$B$242, ""))</f>
        <v/>
      </c>
      <c r="G248" s="10" t="str">
        <f>IF($B$242="","",IF(VLOOKUP($B$242,Samples!$A$3:$D$100,2,FALSE)='Intermediate Lookups'!$A5&amp;'Intermediate Lookups'!G$1,$B$242, ""))</f>
        <v/>
      </c>
      <c r="H248" s="10" t="str">
        <f>IF($B$242="","",IF(VLOOKUP($B$242,Samples!$A$3:$D$100,2,FALSE)='Intermediate Lookups'!$A5&amp;'Intermediate Lookups'!H$1,$B$242, ""))</f>
        <v/>
      </c>
      <c r="I248" s="10" t="str">
        <f>IF($B$242="","",IF(VLOOKUP($B$242,Samples!$A$3:$D$100,2,FALSE)='Intermediate Lookups'!$A5&amp;'Intermediate Lookups'!I$1,$B$242, ""))</f>
        <v/>
      </c>
      <c r="J248" s="10" t="str">
        <f>IF($B$242="","",IF(VLOOKUP($B$242,Samples!$A$3:$D$100,2,FALSE)='Intermediate Lookups'!$A5&amp;'Intermediate Lookups'!J$1,$B$242, ""))</f>
        <v/>
      </c>
      <c r="K248" s="10" t="str">
        <f>IF($B$242="","",IF(VLOOKUP($B$242,Samples!$A$3:$D$100,2,FALSE)='Intermediate Lookups'!$A5&amp;'Intermediate Lookups'!K$1,$B$242, ""))</f>
        <v/>
      </c>
      <c r="L248" s="10" t="str">
        <f>IF($B$242="","",IF(VLOOKUP($B$242,Samples!$A$3:$D$100,2,FALSE)='Intermediate Lookups'!$A5&amp;'Intermediate Lookups'!L$1,$B$242, ""))</f>
        <v/>
      </c>
      <c r="M248" s="10" t="str">
        <f>IF($B$242="","",IF(VLOOKUP($B$242,Samples!$A$3:$D$100,2,FALSE)='Intermediate Lookups'!$A5&amp;'Intermediate Lookups'!M$1,$B$242, ""))</f>
        <v/>
      </c>
    </row>
    <row r="249" spans="1:14" x14ac:dyDescent="0.25">
      <c r="A249" t="str">
        <f>IF(B242="","","E")</f>
        <v/>
      </c>
      <c r="B249" s="10" t="str">
        <f>IF($B$242="","",IF(VLOOKUP($B$242,Samples!$A$3:$D$100,2,FALSE)='Intermediate Lookups'!$A6&amp;'Intermediate Lookups'!B$1,$B$242, ""))</f>
        <v/>
      </c>
      <c r="C249" s="10" t="str">
        <f>IF($B$242="","",IF(VLOOKUP($B$242,Samples!$A$3:$D$100,2,FALSE)='Intermediate Lookups'!$A6&amp;'Intermediate Lookups'!C$1,$B$242, ""))</f>
        <v/>
      </c>
      <c r="D249" s="10" t="str">
        <f>IF($B$242="","",IF(VLOOKUP($B$242,Samples!$A$3:$D$100,2,FALSE)='Intermediate Lookups'!$A6&amp;'Intermediate Lookups'!D$1,$B$242, ""))</f>
        <v/>
      </c>
      <c r="E249" s="10" t="str">
        <f>IF($B$242="","",IF(VLOOKUP($B$242,Samples!$A$3:$D$100,2,FALSE)='Intermediate Lookups'!$A6&amp;'Intermediate Lookups'!E$1,$B$242, ""))</f>
        <v/>
      </c>
      <c r="F249" s="10" t="str">
        <f>IF($B$242="","",IF(VLOOKUP($B$242,Samples!$A$3:$D$100,2,FALSE)='Intermediate Lookups'!$A6&amp;'Intermediate Lookups'!F$1,$B$242, ""))</f>
        <v/>
      </c>
      <c r="G249" s="10" t="str">
        <f>IF($B$242="","",IF(VLOOKUP($B$242,Samples!$A$3:$D$100,2,FALSE)='Intermediate Lookups'!$A6&amp;'Intermediate Lookups'!G$1,$B$242, ""))</f>
        <v/>
      </c>
      <c r="H249" s="10" t="str">
        <f>IF($B$242="","",IF(VLOOKUP($B$242,Samples!$A$3:$D$100,2,FALSE)='Intermediate Lookups'!$A6&amp;'Intermediate Lookups'!H$1,$B$242, ""))</f>
        <v/>
      </c>
      <c r="I249" s="10" t="str">
        <f>IF($B$242="","",IF(VLOOKUP($B$242,Samples!$A$3:$D$100,2,FALSE)='Intermediate Lookups'!$A6&amp;'Intermediate Lookups'!I$1,$B$242, ""))</f>
        <v/>
      </c>
      <c r="J249" s="10" t="str">
        <f>IF($B$242="","",IF(VLOOKUP($B$242,Samples!$A$3:$D$100,2,FALSE)='Intermediate Lookups'!$A6&amp;'Intermediate Lookups'!J$1,$B$242, ""))</f>
        <v/>
      </c>
      <c r="K249" s="10" t="str">
        <f>IF($B$242="","",IF(VLOOKUP($B$242,Samples!$A$3:$D$100,2,FALSE)='Intermediate Lookups'!$A6&amp;'Intermediate Lookups'!K$1,$B$242, ""))</f>
        <v/>
      </c>
      <c r="L249" s="10" t="str">
        <f>IF($B$242="","",IF(VLOOKUP($B$242,Samples!$A$3:$D$100,2,FALSE)='Intermediate Lookups'!$A6&amp;'Intermediate Lookups'!L$1,$B$242, ""))</f>
        <v/>
      </c>
      <c r="M249" s="10" t="str">
        <f>IF($B$242="","",IF(VLOOKUP($B$242,Samples!$A$3:$D$100,2,FALSE)='Intermediate Lookups'!$A6&amp;'Intermediate Lookups'!M$1,$B$242, ""))</f>
        <v/>
      </c>
    </row>
    <row r="250" spans="1:14" x14ac:dyDescent="0.25">
      <c r="A250" t="str">
        <f>IF(B242="","","F")</f>
        <v/>
      </c>
      <c r="B250" s="10" t="str">
        <f>IF($B$242="","",IF(VLOOKUP($B$242,Samples!$A$3:$D$100,2,FALSE)='Intermediate Lookups'!$A7&amp;'Intermediate Lookups'!B$1,$B$242, ""))</f>
        <v/>
      </c>
      <c r="C250" s="10" t="str">
        <f>IF($B$242="","",IF(VLOOKUP($B$242,Samples!$A$3:$D$100,2,FALSE)='Intermediate Lookups'!$A7&amp;'Intermediate Lookups'!C$1,$B$242, ""))</f>
        <v/>
      </c>
      <c r="D250" s="10" t="str">
        <f>IF($B$242="","",IF(VLOOKUP($B$242,Samples!$A$3:$D$100,2,FALSE)='Intermediate Lookups'!$A7&amp;'Intermediate Lookups'!D$1,$B$242, ""))</f>
        <v/>
      </c>
      <c r="E250" s="10" t="str">
        <f>IF($B$242="","",IF(VLOOKUP($B$242,Samples!$A$3:$D$100,2,FALSE)='Intermediate Lookups'!$A7&amp;'Intermediate Lookups'!E$1,$B$242, ""))</f>
        <v/>
      </c>
      <c r="F250" s="10" t="str">
        <f>IF($B$242="","",IF(VLOOKUP($B$242,Samples!$A$3:$D$100,2,FALSE)='Intermediate Lookups'!$A7&amp;'Intermediate Lookups'!F$1,$B$242, ""))</f>
        <v/>
      </c>
      <c r="G250" s="10" t="str">
        <f>IF($B$242="","",IF(VLOOKUP($B$242,Samples!$A$3:$D$100,2,FALSE)='Intermediate Lookups'!$A7&amp;'Intermediate Lookups'!G$1,$B$242, ""))</f>
        <v/>
      </c>
      <c r="H250" s="10" t="str">
        <f>IF($B$242="","",IF(VLOOKUP($B$242,Samples!$A$3:$D$100,2,FALSE)='Intermediate Lookups'!$A7&amp;'Intermediate Lookups'!H$1,$B$242, ""))</f>
        <v/>
      </c>
      <c r="I250" s="10" t="str">
        <f>IF($B$242="","",IF(VLOOKUP($B$242,Samples!$A$3:$D$100,2,FALSE)='Intermediate Lookups'!$A7&amp;'Intermediate Lookups'!I$1,$B$242, ""))</f>
        <v/>
      </c>
      <c r="J250" s="10" t="str">
        <f>IF($B$242="","",IF(VLOOKUP($B$242,Samples!$A$3:$D$100,2,FALSE)='Intermediate Lookups'!$A7&amp;'Intermediate Lookups'!J$1,$B$242, ""))</f>
        <v/>
      </c>
      <c r="K250" s="10" t="str">
        <f>IF($B$242="","",IF(VLOOKUP($B$242,Samples!$A$3:$D$100,2,FALSE)='Intermediate Lookups'!$A7&amp;'Intermediate Lookups'!K$1,$B$242, ""))</f>
        <v/>
      </c>
      <c r="L250" s="10" t="str">
        <f>IF($B$242="","",IF(VLOOKUP($B$242,Samples!$A$3:$D$100,2,FALSE)='Intermediate Lookups'!$A7&amp;'Intermediate Lookups'!L$1,$B$242, ""))</f>
        <v/>
      </c>
      <c r="M250" s="10" t="str">
        <f>IF($B$242="","",IF(VLOOKUP($B$242,Samples!$A$3:$D$100,2,FALSE)='Intermediate Lookups'!$A7&amp;'Intermediate Lookups'!M$1,$B$242, ""))</f>
        <v/>
      </c>
    </row>
    <row r="251" spans="1:14" x14ac:dyDescent="0.25">
      <c r="A251" t="str">
        <f>IF(B242="","","G")</f>
        <v/>
      </c>
      <c r="B251" s="10" t="str">
        <f>IF($B$242="","",IF(VLOOKUP($B$242,Samples!$A$3:$D$100,2,FALSE)='Intermediate Lookups'!$A8&amp;'Intermediate Lookups'!B$1,$B$242, ""))</f>
        <v/>
      </c>
      <c r="C251" s="10" t="str">
        <f>IF($B$242="","",IF(VLOOKUP($B$242,Samples!$A$3:$D$100,2,FALSE)='Intermediate Lookups'!$A8&amp;'Intermediate Lookups'!C$1,$B$242, ""))</f>
        <v/>
      </c>
      <c r="D251" s="10" t="str">
        <f>IF($B$242="","",IF(VLOOKUP($B$242,Samples!$A$3:$D$100,2,FALSE)='Intermediate Lookups'!$A8&amp;'Intermediate Lookups'!D$1,$B$242, ""))</f>
        <v/>
      </c>
      <c r="E251" s="10" t="str">
        <f>IF($B$242="","",IF(VLOOKUP($B$242,Samples!$A$3:$D$100,2,FALSE)='Intermediate Lookups'!$A8&amp;'Intermediate Lookups'!E$1,$B$242, ""))</f>
        <v/>
      </c>
      <c r="F251" s="10" t="str">
        <f>IF($B$242="","",IF(VLOOKUP($B$242,Samples!$A$3:$D$100,2,FALSE)='Intermediate Lookups'!$A8&amp;'Intermediate Lookups'!F$1,$B$242, ""))</f>
        <v/>
      </c>
      <c r="G251" s="10" t="str">
        <f>IF($B$242="","",IF(VLOOKUP($B$242,Samples!$A$3:$D$100,2,FALSE)='Intermediate Lookups'!$A8&amp;'Intermediate Lookups'!G$1,$B$242, ""))</f>
        <v/>
      </c>
      <c r="H251" s="10" t="str">
        <f>IF($B$242="","",IF(VLOOKUP($B$242,Samples!$A$3:$D$100,2,FALSE)='Intermediate Lookups'!$A8&amp;'Intermediate Lookups'!H$1,$B$242, ""))</f>
        <v/>
      </c>
      <c r="I251" s="10" t="str">
        <f>IF($B$242="","",IF(VLOOKUP($B$242,Samples!$A$3:$D$100,2,FALSE)='Intermediate Lookups'!$A8&amp;'Intermediate Lookups'!I$1,$B$242, ""))</f>
        <v/>
      </c>
      <c r="J251" s="10" t="str">
        <f>IF($B$242="","",IF(VLOOKUP($B$242,Samples!$A$3:$D$100,2,FALSE)='Intermediate Lookups'!$A8&amp;'Intermediate Lookups'!J$1,$B$242, ""))</f>
        <v/>
      </c>
      <c r="K251" s="10" t="str">
        <f>IF($B$242="","",IF(VLOOKUP($B$242,Samples!$A$3:$D$100,2,FALSE)='Intermediate Lookups'!$A8&amp;'Intermediate Lookups'!K$1,$B$242, ""))</f>
        <v/>
      </c>
      <c r="L251" s="10" t="str">
        <f>IF($B$242="","",IF(VLOOKUP($B$242,Samples!$A$3:$D$100,2,FALSE)='Intermediate Lookups'!$A8&amp;'Intermediate Lookups'!L$1,$B$242, ""))</f>
        <v/>
      </c>
      <c r="M251" s="10" t="str">
        <f>IF($B$242="","",IF(VLOOKUP($B$242,Samples!$A$3:$D$100,2,FALSE)='Intermediate Lookups'!$A8&amp;'Intermediate Lookups'!M$1,$B$242, ""))</f>
        <v/>
      </c>
    </row>
    <row r="252" spans="1:14" x14ac:dyDescent="0.25">
      <c r="A252" t="str">
        <f>IF(B242="","","H")</f>
        <v/>
      </c>
      <c r="B252" s="10" t="str">
        <f>IF($B$242="","",IF(VLOOKUP($B$242,Samples!$A$3:$D$100,2,FALSE)='Intermediate Lookups'!$A9&amp;'Intermediate Lookups'!B$1,$B$242, ""))</f>
        <v/>
      </c>
      <c r="C252" s="10" t="str">
        <f>IF($B$242="","",IF(VLOOKUP($B$242,Samples!$A$3:$D$100,2,FALSE)='Intermediate Lookups'!$A9&amp;'Intermediate Lookups'!C$1,$B$242, ""))</f>
        <v/>
      </c>
      <c r="D252" s="10" t="str">
        <f>IF($B$242="","",IF(VLOOKUP($B$242,Samples!$A$3:$D$100,2,FALSE)='Intermediate Lookups'!$A9&amp;'Intermediate Lookups'!D$1,$B$242, ""))</f>
        <v/>
      </c>
      <c r="E252" s="10" t="str">
        <f>IF($B$242="","",IF(VLOOKUP($B$242,Samples!$A$3:$D$100,2,FALSE)='Intermediate Lookups'!$A9&amp;'Intermediate Lookups'!E$1,$B$242, ""))</f>
        <v/>
      </c>
      <c r="F252" s="10" t="str">
        <f>IF($B$242="","",IF(VLOOKUP($B$242,Samples!$A$3:$D$100,2,FALSE)='Intermediate Lookups'!$A9&amp;'Intermediate Lookups'!F$1,$B$242, ""))</f>
        <v/>
      </c>
      <c r="G252" s="10" t="str">
        <f>IF($B$242="","",IF(VLOOKUP($B$242,Samples!$A$3:$D$100,2,FALSE)='Intermediate Lookups'!$A9&amp;'Intermediate Lookups'!G$1,$B$242, ""))</f>
        <v/>
      </c>
      <c r="H252" s="10" t="str">
        <f>IF($B$242="","",IF(VLOOKUP($B$242,Samples!$A$3:$D$100,2,FALSE)='Intermediate Lookups'!$A9&amp;'Intermediate Lookups'!H$1,$B$242, ""))</f>
        <v/>
      </c>
      <c r="I252" s="10" t="str">
        <f>IF($B$242="","",IF(VLOOKUP($B$242,Samples!$A$3:$D$100,2,FALSE)='Intermediate Lookups'!$A9&amp;'Intermediate Lookups'!I$1,$B$242, ""))</f>
        <v/>
      </c>
      <c r="J252" s="10" t="str">
        <f>IF($B$242="","",IF(VLOOKUP($B$242,Samples!$A$3:$D$100,2,FALSE)='Intermediate Lookups'!$A9&amp;'Intermediate Lookups'!J$1,$B$242, ""))</f>
        <v/>
      </c>
      <c r="K252" s="10" t="str">
        <f>IF($B$242="","",IF(VLOOKUP($B$242,Samples!$A$3:$D$100,2,FALSE)='Intermediate Lookups'!$A9&amp;'Intermediate Lookups'!K$1,$B$242, ""))</f>
        <v/>
      </c>
      <c r="L252" s="10" t="str">
        <f>IF($B$242="","",IF(VLOOKUP($B$242,Samples!$A$3:$D$100,2,FALSE)='Intermediate Lookups'!$A9&amp;'Intermediate Lookups'!L$1,$B$242, ""))</f>
        <v/>
      </c>
      <c r="M252" s="10" t="str">
        <f>IF($B$242="","",IF(VLOOKUP($B$242,Samples!$A$3:$D$100,2,FALSE)='Intermediate Lookups'!$A9&amp;'Intermediate Lookups'!M$1,$B$242, ""))</f>
        <v/>
      </c>
    </row>
    <row r="254" spans="1:14" x14ac:dyDescent="0.25">
      <c r="A254" t="str">
        <f>IF(B254="","","Pipetting step")</f>
        <v/>
      </c>
      <c r="B254" t="str">
        <f>IF(ISBLANK(Samples!A24),"",Samples!A24)</f>
        <v/>
      </c>
      <c r="C254" t="str">
        <f>IF(B254="","",VLOOKUP(B254,Samples!$A$3:$D$100,4,FALSE))</f>
        <v/>
      </c>
      <c r="D254" t="str">
        <f>IF(B254="","",8)</f>
        <v/>
      </c>
      <c r="E254" t="str">
        <f>IF(B254="","",12)</f>
        <v/>
      </c>
      <c r="F254" t="str">
        <f>IF(B254="","","Standard")</f>
        <v/>
      </c>
      <c r="G254" t="str">
        <f>IF(B254="","","Color")</f>
        <v/>
      </c>
      <c r="I254" t="str">
        <f>IF(B254="","",6)</f>
        <v/>
      </c>
      <c r="J254" t="str">
        <f>IF(B254="","",6)</f>
        <v/>
      </c>
      <c r="K254" t="str">
        <f>IF(B254="","","Normal")</f>
        <v/>
      </c>
      <c r="L254" t="str">
        <f>IF(B254="","","Single-channel")</f>
        <v/>
      </c>
      <c r="M254" t="str">
        <f>IF(B254="","","No")</f>
        <v/>
      </c>
      <c r="N254" t="str">
        <f>IF(B254="","","No")</f>
        <v/>
      </c>
    </row>
    <row r="255" spans="1:14" x14ac:dyDescent="0.25">
      <c r="M255" t="str">
        <f>IF(B254="","","Per well")</f>
        <v/>
      </c>
      <c r="N255" t="str">
        <f>IF(B254="","","On source")</f>
        <v/>
      </c>
    </row>
    <row r="256" spans="1:14" x14ac:dyDescent="0.25">
      <c r="B256" t="str">
        <f>IF(B254="","",1)</f>
        <v/>
      </c>
      <c r="C256" t="str">
        <f>IF(B254="","",2)</f>
        <v/>
      </c>
      <c r="D256" t="str">
        <f>IF(B254="","",3)</f>
        <v/>
      </c>
      <c r="E256" t="str">
        <f>IF(B254="","",4)</f>
        <v/>
      </c>
      <c r="F256" t="str">
        <f>IF(B254="","",5)</f>
        <v/>
      </c>
      <c r="G256" t="str">
        <f>IF(B254="","",6)</f>
        <v/>
      </c>
      <c r="H256" t="str">
        <f>IF(B254="","",7)</f>
        <v/>
      </c>
      <c r="I256" t="str">
        <f>IF(B254="","",8)</f>
        <v/>
      </c>
      <c r="J256" t="str">
        <f>IF(B254="","",9)</f>
        <v/>
      </c>
      <c r="K256" t="str">
        <f>IF(B254="","",10)</f>
        <v/>
      </c>
      <c r="L256" t="str">
        <f>IF(B254="","",11)</f>
        <v/>
      </c>
      <c r="M256" t="str">
        <f>IF(B254="","",12)</f>
        <v/>
      </c>
    </row>
    <row r="257" spans="1:14" x14ac:dyDescent="0.25">
      <c r="A257" t="str">
        <f>IF(B254="","","A")</f>
        <v/>
      </c>
      <c r="B257" s="10" t="str">
        <f>IF($B$254="","",IF(VLOOKUP($B$254,Samples!$A$3:$D$100,2,FALSE)='Intermediate Lookups'!$A2&amp;'Intermediate Lookups'!B$1,$B$254, ""))</f>
        <v/>
      </c>
      <c r="C257" s="10" t="str">
        <f>IF($B$254="","",IF(VLOOKUP($B$254,Samples!$A$3:$D$100,2,FALSE)='Intermediate Lookups'!$A2&amp;'Intermediate Lookups'!C$1,$B$254, ""))</f>
        <v/>
      </c>
      <c r="D257" s="10" t="str">
        <f>IF($B$254="","",IF(VLOOKUP($B$254,Samples!$A$3:$D$100,2,FALSE)='Intermediate Lookups'!$A2&amp;'Intermediate Lookups'!D$1,$B$254, ""))</f>
        <v/>
      </c>
      <c r="E257" s="10" t="str">
        <f>IF($B$254="","",IF(VLOOKUP($B$254,Samples!$A$3:$D$100,2,FALSE)='Intermediate Lookups'!$A2&amp;'Intermediate Lookups'!E$1,$B$254, ""))</f>
        <v/>
      </c>
      <c r="F257" s="10" t="str">
        <f>IF($B$254="","",IF(VLOOKUP($B$254,Samples!$A$3:$D$100,2,FALSE)='Intermediate Lookups'!$A2&amp;'Intermediate Lookups'!F$1,$B$254, ""))</f>
        <v/>
      </c>
      <c r="G257" s="10" t="str">
        <f>IF($B$254="","",IF(VLOOKUP($B$254,Samples!$A$3:$D$100,2,FALSE)='Intermediate Lookups'!$A2&amp;'Intermediate Lookups'!G$1,$B$254, ""))</f>
        <v/>
      </c>
      <c r="H257" s="10" t="str">
        <f>IF($B$254="","",IF(VLOOKUP($B$254,Samples!$A$3:$D$100,2,FALSE)='Intermediate Lookups'!$A2&amp;'Intermediate Lookups'!H$1,$B$254, ""))</f>
        <v/>
      </c>
      <c r="I257" s="10" t="str">
        <f>IF($B$254="","",IF(VLOOKUP($B$254,Samples!$A$3:$D$100,2,FALSE)='Intermediate Lookups'!$A2&amp;'Intermediate Lookups'!I$1,$B$254, ""))</f>
        <v/>
      </c>
      <c r="J257" s="10" t="str">
        <f>IF($B$254="","",IF(VLOOKUP($B$254,Samples!$A$3:$D$100,2,FALSE)='Intermediate Lookups'!$A2&amp;'Intermediate Lookups'!J$1,$B$254, ""))</f>
        <v/>
      </c>
      <c r="K257" s="10" t="str">
        <f>IF($B$254="","",IF(VLOOKUP($B$254,Samples!$A$3:$D$100,2,FALSE)='Intermediate Lookups'!$A2&amp;'Intermediate Lookups'!K$1,$B$254, ""))</f>
        <v/>
      </c>
      <c r="L257" s="10" t="str">
        <f>IF($B$254="","",IF(VLOOKUP($B$254,Samples!$A$3:$D$100,2,FALSE)='Intermediate Lookups'!$A2&amp;'Intermediate Lookups'!L$1,$B$254, ""))</f>
        <v/>
      </c>
      <c r="M257" s="10" t="str">
        <f>IF($B$254="","",IF(VLOOKUP($B$254,Samples!$A$3:$D$100,2,FALSE)='Intermediate Lookups'!$A2&amp;'Intermediate Lookups'!M$1,$B$254, ""))</f>
        <v/>
      </c>
    </row>
    <row r="258" spans="1:14" x14ac:dyDescent="0.25">
      <c r="A258" t="str">
        <f>IF(B254="","","B")</f>
        <v/>
      </c>
      <c r="B258" s="10" t="str">
        <f>IF($B$254="","",IF(VLOOKUP($B$254,Samples!$A$3:$D$100,2,FALSE)='Intermediate Lookups'!$A3&amp;'Intermediate Lookups'!B$1,$B$254, ""))</f>
        <v/>
      </c>
      <c r="C258" s="10" t="str">
        <f>IF($B$254="","",IF(VLOOKUP($B$254,Samples!$A$3:$D$100,2,FALSE)='Intermediate Lookups'!$A3&amp;'Intermediate Lookups'!C$1,$B$254, ""))</f>
        <v/>
      </c>
      <c r="D258" s="10" t="str">
        <f>IF($B$254="","",IF(VLOOKUP($B$254,Samples!$A$3:$D$100,2,FALSE)='Intermediate Lookups'!$A3&amp;'Intermediate Lookups'!D$1,$B$254, ""))</f>
        <v/>
      </c>
      <c r="E258" s="10" t="str">
        <f>IF($B$254="","",IF(VLOOKUP($B$254,Samples!$A$3:$D$100,2,FALSE)='Intermediate Lookups'!$A3&amp;'Intermediate Lookups'!E$1,$B$254, ""))</f>
        <v/>
      </c>
      <c r="F258" s="10" t="str">
        <f>IF($B$254="","",IF(VLOOKUP($B$254,Samples!$A$3:$D$100,2,FALSE)='Intermediate Lookups'!$A3&amp;'Intermediate Lookups'!F$1,$B$254, ""))</f>
        <v/>
      </c>
      <c r="G258" s="10" t="str">
        <f>IF($B$254="","",IF(VLOOKUP($B$254,Samples!$A$3:$D$100,2,FALSE)='Intermediate Lookups'!$A3&amp;'Intermediate Lookups'!G$1,$B$254, ""))</f>
        <v/>
      </c>
      <c r="H258" s="10" t="str">
        <f>IF($B$254="","",IF(VLOOKUP($B$254,Samples!$A$3:$D$100,2,FALSE)='Intermediate Lookups'!$A3&amp;'Intermediate Lookups'!H$1,$B$254, ""))</f>
        <v/>
      </c>
      <c r="I258" s="10" t="str">
        <f>IF($B$254="","",IF(VLOOKUP($B$254,Samples!$A$3:$D$100,2,FALSE)='Intermediate Lookups'!$A3&amp;'Intermediate Lookups'!I$1,$B$254, ""))</f>
        <v/>
      </c>
      <c r="J258" s="10" t="str">
        <f>IF($B$254="","",IF(VLOOKUP($B$254,Samples!$A$3:$D$100,2,FALSE)='Intermediate Lookups'!$A3&amp;'Intermediate Lookups'!J$1,$B$254, ""))</f>
        <v/>
      </c>
      <c r="K258" s="10" t="str">
        <f>IF($B$254="","",IF(VLOOKUP($B$254,Samples!$A$3:$D$100,2,FALSE)='Intermediate Lookups'!$A3&amp;'Intermediate Lookups'!K$1,$B$254, ""))</f>
        <v/>
      </c>
      <c r="L258" s="10" t="str">
        <f>IF($B$254="","",IF(VLOOKUP($B$254,Samples!$A$3:$D$100,2,FALSE)='Intermediate Lookups'!$A3&amp;'Intermediate Lookups'!L$1,$B$254, ""))</f>
        <v/>
      </c>
      <c r="M258" s="10" t="str">
        <f>IF($B$254="","",IF(VLOOKUP($B$254,Samples!$A$3:$D$100,2,FALSE)='Intermediate Lookups'!$A3&amp;'Intermediate Lookups'!M$1,$B$254, ""))</f>
        <v/>
      </c>
    </row>
    <row r="259" spans="1:14" x14ac:dyDescent="0.25">
      <c r="A259" t="str">
        <f>IF(B254="","","C")</f>
        <v/>
      </c>
      <c r="B259" s="10" t="str">
        <f>IF($B$254="","",IF(VLOOKUP($B$254,Samples!$A$3:$D$100,2,FALSE)='Intermediate Lookups'!$A4&amp;'Intermediate Lookups'!B$1,$B$254, ""))</f>
        <v/>
      </c>
      <c r="C259" s="10" t="str">
        <f>IF($B$254="","",IF(VLOOKUP($B$254,Samples!$A$3:$D$100,2,FALSE)='Intermediate Lookups'!$A4&amp;'Intermediate Lookups'!C$1,$B$254, ""))</f>
        <v/>
      </c>
      <c r="D259" s="10" t="str">
        <f>IF($B$254="","",IF(VLOOKUP($B$254,Samples!$A$3:$D$100,2,FALSE)='Intermediate Lookups'!$A4&amp;'Intermediate Lookups'!D$1,$B$254, ""))</f>
        <v/>
      </c>
      <c r="E259" s="10" t="str">
        <f>IF($B$254="","",IF(VLOOKUP($B$254,Samples!$A$3:$D$100,2,FALSE)='Intermediate Lookups'!$A4&amp;'Intermediate Lookups'!E$1,$B$254, ""))</f>
        <v/>
      </c>
      <c r="F259" s="10" t="str">
        <f>IF($B$254="","",IF(VLOOKUP($B$254,Samples!$A$3:$D$100,2,FALSE)='Intermediate Lookups'!$A4&amp;'Intermediate Lookups'!F$1,$B$254, ""))</f>
        <v/>
      </c>
      <c r="G259" s="10" t="str">
        <f>IF($B$254="","",IF(VLOOKUP($B$254,Samples!$A$3:$D$100,2,FALSE)='Intermediate Lookups'!$A4&amp;'Intermediate Lookups'!G$1,$B$254, ""))</f>
        <v/>
      </c>
      <c r="H259" s="10" t="str">
        <f>IF($B$254="","",IF(VLOOKUP($B$254,Samples!$A$3:$D$100,2,FALSE)='Intermediate Lookups'!$A4&amp;'Intermediate Lookups'!H$1,$B$254, ""))</f>
        <v/>
      </c>
      <c r="I259" s="10" t="str">
        <f>IF($B$254="","",IF(VLOOKUP($B$254,Samples!$A$3:$D$100,2,FALSE)='Intermediate Lookups'!$A4&amp;'Intermediate Lookups'!I$1,$B$254, ""))</f>
        <v/>
      </c>
      <c r="J259" s="10" t="str">
        <f>IF($B$254="","",IF(VLOOKUP($B$254,Samples!$A$3:$D$100,2,FALSE)='Intermediate Lookups'!$A4&amp;'Intermediate Lookups'!J$1,$B$254, ""))</f>
        <v/>
      </c>
      <c r="K259" s="10" t="str">
        <f>IF($B$254="","",IF(VLOOKUP($B$254,Samples!$A$3:$D$100,2,FALSE)='Intermediate Lookups'!$A4&amp;'Intermediate Lookups'!K$1,$B$254, ""))</f>
        <v/>
      </c>
      <c r="L259" s="10" t="str">
        <f>IF($B$254="","",IF(VLOOKUP($B$254,Samples!$A$3:$D$100,2,FALSE)='Intermediate Lookups'!$A4&amp;'Intermediate Lookups'!L$1,$B$254, ""))</f>
        <v/>
      </c>
      <c r="M259" s="10" t="str">
        <f>IF($B$254="","",IF(VLOOKUP($B$254,Samples!$A$3:$D$100,2,FALSE)='Intermediate Lookups'!$A4&amp;'Intermediate Lookups'!M$1,$B$254, ""))</f>
        <v/>
      </c>
    </row>
    <row r="260" spans="1:14" x14ac:dyDescent="0.25">
      <c r="A260" t="str">
        <f>IF(B254="","","D")</f>
        <v/>
      </c>
      <c r="B260" s="10" t="str">
        <f>IF($B$254="","",IF(VLOOKUP($B$254,Samples!$A$3:$D$100,2,FALSE)='Intermediate Lookups'!$A5&amp;'Intermediate Lookups'!B$1,$B$254, ""))</f>
        <v/>
      </c>
      <c r="C260" s="10" t="str">
        <f>IF($B$254="","",IF(VLOOKUP($B$254,Samples!$A$3:$D$100,2,FALSE)='Intermediate Lookups'!$A5&amp;'Intermediate Lookups'!C$1,$B$254, ""))</f>
        <v/>
      </c>
      <c r="D260" s="10" t="str">
        <f>IF($B$254="","",IF(VLOOKUP($B$254,Samples!$A$3:$D$100,2,FALSE)='Intermediate Lookups'!$A5&amp;'Intermediate Lookups'!D$1,$B$254, ""))</f>
        <v/>
      </c>
      <c r="E260" s="10" t="str">
        <f>IF($B$254="","",IF(VLOOKUP($B$254,Samples!$A$3:$D$100,2,FALSE)='Intermediate Lookups'!$A5&amp;'Intermediate Lookups'!E$1,$B$254, ""))</f>
        <v/>
      </c>
      <c r="F260" s="10" t="str">
        <f>IF($B$254="","",IF(VLOOKUP($B$254,Samples!$A$3:$D$100,2,FALSE)='Intermediate Lookups'!$A5&amp;'Intermediate Lookups'!F$1,$B$254, ""))</f>
        <v/>
      </c>
      <c r="G260" s="10" t="str">
        <f>IF($B$254="","",IF(VLOOKUP($B$254,Samples!$A$3:$D$100,2,FALSE)='Intermediate Lookups'!$A5&amp;'Intermediate Lookups'!G$1,$B$254, ""))</f>
        <v/>
      </c>
      <c r="H260" s="10" t="str">
        <f>IF($B$254="","",IF(VLOOKUP($B$254,Samples!$A$3:$D$100,2,FALSE)='Intermediate Lookups'!$A5&amp;'Intermediate Lookups'!H$1,$B$254, ""))</f>
        <v/>
      </c>
      <c r="I260" s="10" t="str">
        <f>IF($B$254="","",IF(VLOOKUP($B$254,Samples!$A$3:$D$100,2,FALSE)='Intermediate Lookups'!$A5&amp;'Intermediate Lookups'!I$1,$B$254, ""))</f>
        <v/>
      </c>
      <c r="J260" s="10" t="str">
        <f>IF($B$254="","",IF(VLOOKUP($B$254,Samples!$A$3:$D$100,2,FALSE)='Intermediate Lookups'!$A5&amp;'Intermediate Lookups'!J$1,$B$254, ""))</f>
        <v/>
      </c>
      <c r="K260" s="10" t="str">
        <f>IF($B$254="","",IF(VLOOKUP($B$254,Samples!$A$3:$D$100,2,FALSE)='Intermediate Lookups'!$A5&amp;'Intermediate Lookups'!K$1,$B$254, ""))</f>
        <v/>
      </c>
      <c r="L260" s="10" t="str">
        <f>IF($B$254="","",IF(VLOOKUP($B$254,Samples!$A$3:$D$100,2,FALSE)='Intermediate Lookups'!$A5&amp;'Intermediate Lookups'!L$1,$B$254, ""))</f>
        <v/>
      </c>
      <c r="M260" s="10" t="str">
        <f>IF($B$254="","",IF(VLOOKUP($B$254,Samples!$A$3:$D$100,2,FALSE)='Intermediate Lookups'!$A5&amp;'Intermediate Lookups'!M$1,$B$254, ""))</f>
        <v/>
      </c>
    </row>
    <row r="261" spans="1:14" x14ac:dyDescent="0.25">
      <c r="A261" t="str">
        <f>IF(B254="","","E")</f>
        <v/>
      </c>
      <c r="B261" s="10" t="str">
        <f>IF($B$254="","",IF(VLOOKUP($B$254,Samples!$A$3:$D$100,2,FALSE)='Intermediate Lookups'!$A6&amp;'Intermediate Lookups'!B$1,$B$254, ""))</f>
        <v/>
      </c>
      <c r="C261" s="10" t="str">
        <f>IF($B$254="","",IF(VLOOKUP($B$254,Samples!$A$3:$D$100,2,FALSE)='Intermediate Lookups'!$A6&amp;'Intermediate Lookups'!C$1,$B$254, ""))</f>
        <v/>
      </c>
      <c r="D261" s="10" t="str">
        <f>IF($B$254="","",IF(VLOOKUP($B$254,Samples!$A$3:$D$100,2,FALSE)='Intermediate Lookups'!$A6&amp;'Intermediate Lookups'!D$1,$B$254, ""))</f>
        <v/>
      </c>
      <c r="E261" s="10" t="str">
        <f>IF($B$254="","",IF(VLOOKUP($B$254,Samples!$A$3:$D$100,2,FALSE)='Intermediate Lookups'!$A6&amp;'Intermediate Lookups'!E$1,$B$254, ""))</f>
        <v/>
      </c>
      <c r="F261" s="10" t="str">
        <f>IF($B$254="","",IF(VLOOKUP($B$254,Samples!$A$3:$D$100,2,FALSE)='Intermediate Lookups'!$A6&amp;'Intermediate Lookups'!F$1,$B$254, ""))</f>
        <v/>
      </c>
      <c r="G261" s="10" t="str">
        <f>IF($B$254="","",IF(VLOOKUP($B$254,Samples!$A$3:$D$100,2,FALSE)='Intermediate Lookups'!$A6&amp;'Intermediate Lookups'!G$1,$B$254, ""))</f>
        <v/>
      </c>
      <c r="H261" s="10" t="str">
        <f>IF($B$254="","",IF(VLOOKUP($B$254,Samples!$A$3:$D$100,2,FALSE)='Intermediate Lookups'!$A6&amp;'Intermediate Lookups'!H$1,$B$254, ""))</f>
        <v/>
      </c>
      <c r="I261" s="10" t="str">
        <f>IF($B$254="","",IF(VLOOKUP($B$254,Samples!$A$3:$D$100,2,FALSE)='Intermediate Lookups'!$A6&amp;'Intermediate Lookups'!I$1,$B$254, ""))</f>
        <v/>
      </c>
      <c r="J261" s="10" t="str">
        <f>IF($B$254="","",IF(VLOOKUP($B$254,Samples!$A$3:$D$100,2,FALSE)='Intermediate Lookups'!$A6&amp;'Intermediate Lookups'!J$1,$B$254, ""))</f>
        <v/>
      </c>
      <c r="K261" s="10" t="str">
        <f>IF($B$254="","",IF(VLOOKUP($B$254,Samples!$A$3:$D$100,2,FALSE)='Intermediate Lookups'!$A6&amp;'Intermediate Lookups'!K$1,$B$254, ""))</f>
        <v/>
      </c>
      <c r="L261" s="10" t="str">
        <f>IF($B$254="","",IF(VLOOKUP($B$254,Samples!$A$3:$D$100,2,FALSE)='Intermediate Lookups'!$A6&amp;'Intermediate Lookups'!L$1,$B$254, ""))</f>
        <v/>
      </c>
      <c r="M261" s="10" t="str">
        <f>IF($B$254="","",IF(VLOOKUP($B$254,Samples!$A$3:$D$100,2,FALSE)='Intermediate Lookups'!$A6&amp;'Intermediate Lookups'!M$1,$B$254, ""))</f>
        <v/>
      </c>
    </row>
    <row r="262" spans="1:14" x14ac:dyDescent="0.25">
      <c r="A262" t="str">
        <f>IF(B254="","","F")</f>
        <v/>
      </c>
      <c r="B262" s="10" t="str">
        <f>IF($B$254="","",IF(VLOOKUP($B$254,Samples!$A$3:$D$100,2,FALSE)='Intermediate Lookups'!$A7&amp;'Intermediate Lookups'!B$1,$B$254, ""))</f>
        <v/>
      </c>
      <c r="C262" s="10" t="str">
        <f>IF($B$254="","",IF(VLOOKUP($B$254,Samples!$A$3:$D$100,2,FALSE)='Intermediate Lookups'!$A7&amp;'Intermediate Lookups'!C$1,$B$254, ""))</f>
        <v/>
      </c>
      <c r="D262" s="10" t="str">
        <f>IF($B$254="","",IF(VLOOKUP($B$254,Samples!$A$3:$D$100,2,FALSE)='Intermediate Lookups'!$A7&amp;'Intermediate Lookups'!D$1,$B$254, ""))</f>
        <v/>
      </c>
      <c r="E262" s="10" t="str">
        <f>IF($B$254="","",IF(VLOOKUP($B$254,Samples!$A$3:$D$100,2,FALSE)='Intermediate Lookups'!$A7&amp;'Intermediate Lookups'!E$1,$B$254, ""))</f>
        <v/>
      </c>
      <c r="F262" s="10" t="str">
        <f>IF($B$254="","",IF(VLOOKUP($B$254,Samples!$A$3:$D$100,2,FALSE)='Intermediate Lookups'!$A7&amp;'Intermediate Lookups'!F$1,$B$254, ""))</f>
        <v/>
      </c>
      <c r="G262" s="10" t="str">
        <f>IF($B$254="","",IF(VLOOKUP($B$254,Samples!$A$3:$D$100,2,FALSE)='Intermediate Lookups'!$A7&amp;'Intermediate Lookups'!G$1,$B$254, ""))</f>
        <v/>
      </c>
      <c r="H262" s="10" t="str">
        <f>IF($B$254="","",IF(VLOOKUP($B$254,Samples!$A$3:$D$100,2,FALSE)='Intermediate Lookups'!$A7&amp;'Intermediate Lookups'!H$1,$B$254, ""))</f>
        <v/>
      </c>
      <c r="I262" s="10" t="str">
        <f>IF($B$254="","",IF(VLOOKUP($B$254,Samples!$A$3:$D$100,2,FALSE)='Intermediate Lookups'!$A7&amp;'Intermediate Lookups'!I$1,$B$254, ""))</f>
        <v/>
      </c>
      <c r="J262" s="10" t="str">
        <f>IF($B$254="","",IF(VLOOKUP($B$254,Samples!$A$3:$D$100,2,FALSE)='Intermediate Lookups'!$A7&amp;'Intermediate Lookups'!J$1,$B$254, ""))</f>
        <v/>
      </c>
      <c r="K262" s="10" t="str">
        <f>IF($B$254="","",IF(VLOOKUP($B$254,Samples!$A$3:$D$100,2,FALSE)='Intermediate Lookups'!$A7&amp;'Intermediate Lookups'!K$1,$B$254, ""))</f>
        <v/>
      </c>
      <c r="L262" s="10" t="str">
        <f>IF($B$254="","",IF(VLOOKUP($B$254,Samples!$A$3:$D$100,2,FALSE)='Intermediate Lookups'!$A7&amp;'Intermediate Lookups'!L$1,$B$254, ""))</f>
        <v/>
      </c>
      <c r="M262" s="10" t="str">
        <f>IF($B$254="","",IF(VLOOKUP($B$254,Samples!$A$3:$D$100,2,FALSE)='Intermediate Lookups'!$A7&amp;'Intermediate Lookups'!M$1,$B$254, ""))</f>
        <v/>
      </c>
    </row>
    <row r="263" spans="1:14" x14ac:dyDescent="0.25">
      <c r="A263" t="str">
        <f>IF(B254="","","G")</f>
        <v/>
      </c>
      <c r="B263" s="10" t="str">
        <f>IF($B$254="","",IF(VLOOKUP($B$254,Samples!$A$3:$D$100,2,FALSE)='Intermediate Lookups'!$A8&amp;'Intermediate Lookups'!B$1,$B$254, ""))</f>
        <v/>
      </c>
      <c r="C263" s="10" t="str">
        <f>IF($B$254="","",IF(VLOOKUP($B$254,Samples!$A$3:$D$100,2,FALSE)='Intermediate Lookups'!$A8&amp;'Intermediate Lookups'!C$1,$B$254, ""))</f>
        <v/>
      </c>
      <c r="D263" s="10" t="str">
        <f>IF($B$254="","",IF(VLOOKUP($B$254,Samples!$A$3:$D$100,2,FALSE)='Intermediate Lookups'!$A8&amp;'Intermediate Lookups'!D$1,$B$254, ""))</f>
        <v/>
      </c>
      <c r="E263" s="10" t="str">
        <f>IF($B$254="","",IF(VLOOKUP($B$254,Samples!$A$3:$D$100,2,FALSE)='Intermediate Lookups'!$A8&amp;'Intermediate Lookups'!E$1,$B$254, ""))</f>
        <v/>
      </c>
      <c r="F263" s="10" t="str">
        <f>IF($B$254="","",IF(VLOOKUP($B$254,Samples!$A$3:$D$100,2,FALSE)='Intermediate Lookups'!$A8&amp;'Intermediate Lookups'!F$1,$B$254, ""))</f>
        <v/>
      </c>
      <c r="G263" s="10" t="str">
        <f>IF($B$254="","",IF(VLOOKUP($B$254,Samples!$A$3:$D$100,2,FALSE)='Intermediate Lookups'!$A8&amp;'Intermediate Lookups'!G$1,$B$254, ""))</f>
        <v/>
      </c>
      <c r="H263" s="10" t="str">
        <f>IF($B$254="","",IF(VLOOKUP($B$254,Samples!$A$3:$D$100,2,FALSE)='Intermediate Lookups'!$A8&amp;'Intermediate Lookups'!H$1,$B$254, ""))</f>
        <v/>
      </c>
      <c r="I263" s="10" t="str">
        <f>IF($B$254="","",IF(VLOOKUP($B$254,Samples!$A$3:$D$100,2,FALSE)='Intermediate Lookups'!$A8&amp;'Intermediate Lookups'!I$1,$B$254, ""))</f>
        <v/>
      </c>
      <c r="J263" s="10" t="str">
        <f>IF($B$254="","",IF(VLOOKUP($B$254,Samples!$A$3:$D$100,2,FALSE)='Intermediate Lookups'!$A8&amp;'Intermediate Lookups'!J$1,$B$254, ""))</f>
        <v/>
      </c>
      <c r="K263" s="10" t="str">
        <f>IF($B$254="","",IF(VLOOKUP($B$254,Samples!$A$3:$D$100,2,FALSE)='Intermediate Lookups'!$A8&amp;'Intermediate Lookups'!K$1,$B$254, ""))</f>
        <v/>
      </c>
      <c r="L263" s="10" t="str">
        <f>IF($B$254="","",IF(VLOOKUP($B$254,Samples!$A$3:$D$100,2,FALSE)='Intermediate Lookups'!$A8&amp;'Intermediate Lookups'!L$1,$B$254, ""))</f>
        <v/>
      </c>
      <c r="M263" s="10" t="str">
        <f>IF($B$254="","",IF(VLOOKUP($B$254,Samples!$A$3:$D$100,2,FALSE)='Intermediate Lookups'!$A8&amp;'Intermediate Lookups'!M$1,$B$254, ""))</f>
        <v/>
      </c>
    </row>
    <row r="264" spans="1:14" x14ac:dyDescent="0.25">
      <c r="A264" t="str">
        <f>IF(B254="","","H")</f>
        <v/>
      </c>
      <c r="B264" s="10" t="str">
        <f>IF($B$254="","",IF(VLOOKUP($B$254,Samples!$A$3:$D$100,2,FALSE)='Intermediate Lookups'!$A9&amp;'Intermediate Lookups'!B$1,$B$254, ""))</f>
        <v/>
      </c>
      <c r="C264" s="10" t="str">
        <f>IF($B$254="","",IF(VLOOKUP($B$254,Samples!$A$3:$D$100,2,FALSE)='Intermediate Lookups'!$A9&amp;'Intermediate Lookups'!C$1,$B$254, ""))</f>
        <v/>
      </c>
      <c r="D264" s="10" t="str">
        <f>IF($B$254="","",IF(VLOOKUP($B$254,Samples!$A$3:$D$100,2,FALSE)='Intermediate Lookups'!$A9&amp;'Intermediate Lookups'!D$1,$B$254, ""))</f>
        <v/>
      </c>
      <c r="E264" s="10" t="str">
        <f>IF($B$254="","",IF(VLOOKUP($B$254,Samples!$A$3:$D$100,2,FALSE)='Intermediate Lookups'!$A9&amp;'Intermediate Lookups'!E$1,$B$254, ""))</f>
        <v/>
      </c>
      <c r="F264" s="10" t="str">
        <f>IF($B$254="","",IF(VLOOKUP($B$254,Samples!$A$3:$D$100,2,FALSE)='Intermediate Lookups'!$A9&amp;'Intermediate Lookups'!F$1,$B$254, ""))</f>
        <v/>
      </c>
      <c r="G264" s="10" t="str">
        <f>IF($B$254="","",IF(VLOOKUP($B$254,Samples!$A$3:$D$100,2,FALSE)='Intermediate Lookups'!$A9&amp;'Intermediate Lookups'!G$1,$B$254, ""))</f>
        <v/>
      </c>
      <c r="H264" s="10" t="str">
        <f>IF($B$254="","",IF(VLOOKUP($B$254,Samples!$A$3:$D$100,2,FALSE)='Intermediate Lookups'!$A9&amp;'Intermediate Lookups'!H$1,$B$254, ""))</f>
        <v/>
      </c>
      <c r="I264" s="10" t="str">
        <f>IF($B$254="","",IF(VLOOKUP($B$254,Samples!$A$3:$D$100,2,FALSE)='Intermediate Lookups'!$A9&amp;'Intermediate Lookups'!I$1,$B$254, ""))</f>
        <v/>
      </c>
      <c r="J264" s="10" t="str">
        <f>IF($B$254="","",IF(VLOOKUP($B$254,Samples!$A$3:$D$100,2,FALSE)='Intermediate Lookups'!$A9&amp;'Intermediate Lookups'!J$1,$B$254, ""))</f>
        <v/>
      </c>
      <c r="K264" s="10" t="str">
        <f>IF($B$254="","",IF(VLOOKUP($B$254,Samples!$A$3:$D$100,2,FALSE)='Intermediate Lookups'!$A9&amp;'Intermediate Lookups'!K$1,$B$254, ""))</f>
        <v/>
      </c>
      <c r="L264" s="10" t="str">
        <f>IF($B$254="","",IF(VLOOKUP($B$254,Samples!$A$3:$D$100,2,FALSE)='Intermediate Lookups'!$A9&amp;'Intermediate Lookups'!L$1,$B$254, ""))</f>
        <v/>
      </c>
      <c r="M264" s="10" t="str">
        <f>IF($B$254="","",IF(VLOOKUP($B$254,Samples!$A$3:$D$100,2,FALSE)='Intermediate Lookups'!$A9&amp;'Intermediate Lookups'!M$1,$B$254, ""))</f>
        <v/>
      </c>
    </row>
    <row r="266" spans="1:14" x14ac:dyDescent="0.25">
      <c r="A266" t="str">
        <f>IF(B266="","","Pipetting step")</f>
        <v/>
      </c>
      <c r="B266" t="str">
        <f>IF(ISBLANK(Samples!A25),"",Samples!A25)</f>
        <v/>
      </c>
      <c r="C266" t="str">
        <f>IF(B266="","",VLOOKUP(B266,Samples!$A$3:$D$100,4,FALSE))</f>
        <v/>
      </c>
      <c r="D266" t="str">
        <f>IF(B266="","",8)</f>
        <v/>
      </c>
      <c r="E266" t="str">
        <f>IF(B266="","",12)</f>
        <v/>
      </c>
      <c r="F266" t="str">
        <f>IF(B266="","","Standard")</f>
        <v/>
      </c>
      <c r="G266" t="str">
        <f>IF(B266="","","Color")</f>
        <v/>
      </c>
      <c r="I266" t="str">
        <f>IF(B266="","",6)</f>
        <v/>
      </c>
      <c r="J266" t="str">
        <f>IF(B266="","",6)</f>
        <v/>
      </c>
      <c r="K266" t="str">
        <f>IF(B266="","","Normal")</f>
        <v/>
      </c>
      <c r="L266" t="str">
        <f>IF(B266="","","Single-channel")</f>
        <v/>
      </c>
      <c r="M266" t="str">
        <f>IF(B266="","","No")</f>
        <v/>
      </c>
      <c r="N266" t="str">
        <f>IF(B266="","","No")</f>
        <v/>
      </c>
    </row>
    <row r="267" spans="1:14" x14ac:dyDescent="0.25">
      <c r="M267" t="str">
        <f>IF(B266="","","Per well")</f>
        <v/>
      </c>
      <c r="N267" t="str">
        <f>IF(B266="","","On source")</f>
        <v/>
      </c>
    </row>
    <row r="268" spans="1:14" x14ac:dyDescent="0.25">
      <c r="B268" t="str">
        <f>IF(B266="","",1)</f>
        <v/>
      </c>
      <c r="C268" t="str">
        <f>IF(B266="","",2)</f>
        <v/>
      </c>
      <c r="D268" t="str">
        <f>IF(B266="","",3)</f>
        <v/>
      </c>
      <c r="E268" t="str">
        <f>IF(B266="","",4)</f>
        <v/>
      </c>
      <c r="F268" t="str">
        <f>IF(B266="","",5)</f>
        <v/>
      </c>
      <c r="G268" t="str">
        <f>IF(B266="","",6)</f>
        <v/>
      </c>
      <c r="H268" t="str">
        <f>IF(B266="","",7)</f>
        <v/>
      </c>
      <c r="I268" t="str">
        <f>IF(B266="","",8)</f>
        <v/>
      </c>
      <c r="J268" t="str">
        <f>IF(B266="","",9)</f>
        <v/>
      </c>
      <c r="K268" t="str">
        <f>IF(B266="","",10)</f>
        <v/>
      </c>
      <c r="L268" t="str">
        <f>IF(B266="","",11)</f>
        <v/>
      </c>
      <c r="M268" t="str">
        <f>IF(B266="","",12)</f>
        <v/>
      </c>
    </row>
    <row r="269" spans="1:14" x14ac:dyDescent="0.25">
      <c r="A269" t="str">
        <f>IF(B266="","","A")</f>
        <v/>
      </c>
      <c r="B269" s="10" t="str">
        <f>IF($B$266="","",IF(VLOOKUP($B$266,Samples!$A$3:$D$100,2,FALSE)='Intermediate Lookups'!$A2&amp;'Intermediate Lookups'!B$1,$B$266, ""))</f>
        <v/>
      </c>
      <c r="C269" s="10" t="str">
        <f>IF($B$266="","",IF(VLOOKUP($B$266,Samples!$A$3:$D$100,2,FALSE)='Intermediate Lookups'!$A2&amp;'Intermediate Lookups'!C$1,$B$266, ""))</f>
        <v/>
      </c>
      <c r="D269" s="10" t="str">
        <f>IF($B$266="","",IF(VLOOKUP($B$266,Samples!$A$3:$D$100,2,FALSE)='Intermediate Lookups'!$A2&amp;'Intermediate Lookups'!D$1,$B$266, ""))</f>
        <v/>
      </c>
      <c r="E269" s="10" t="str">
        <f>IF($B$266="","",IF(VLOOKUP($B$266,Samples!$A$3:$D$100,2,FALSE)='Intermediate Lookups'!$A2&amp;'Intermediate Lookups'!E$1,$B$266, ""))</f>
        <v/>
      </c>
      <c r="F269" s="10" t="str">
        <f>IF($B$266="","",IF(VLOOKUP($B$266,Samples!$A$3:$D$100,2,FALSE)='Intermediate Lookups'!$A2&amp;'Intermediate Lookups'!F$1,$B$266, ""))</f>
        <v/>
      </c>
      <c r="G269" s="10" t="str">
        <f>IF($B$266="","",IF(VLOOKUP($B$266,Samples!$A$3:$D$100,2,FALSE)='Intermediate Lookups'!$A2&amp;'Intermediate Lookups'!G$1,$B$266, ""))</f>
        <v/>
      </c>
      <c r="H269" s="10" t="str">
        <f>IF($B$266="","",IF(VLOOKUP($B$266,Samples!$A$3:$D$100,2,FALSE)='Intermediate Lookups'!$A2&amp;'Intermediate Lookups'!H$1,$B$266, ""))</f>
        <v/>
      </c>
      <c r="I269" s="10" t="str">
        <f>IF($B$266="","",IF(VLOOKUP($B$266,Samples!$A$3:$D$100,2,FALSE)='Intermediate Lookups'!$A2&amp;'Intermediate Lookups'!I$1,$B$266, ""))</f>
        <v/>
      </c>
      <c r="J269" s="10" t="str">
        <f>IF($B$266="","",IF(VLOOKUP($B$266,Samples!$A$3:$D$100,2,FALSE)='Intermediate Lookups'!$A2&amp;'Intermediate Lookups'!J$1,$B$266, ""))</f>
        <v/>
      </c>
      <c r="K269" s="10" t="str">
        <f>IF($B$266="","",IF(VLOOKUP($B$266,Samples!$A$3:$D$100,2,FALSE)='Intermediate Lookups'!$A2&amp;'Intermediate Lookups'!K$1,$B$266, ""))</f>
        <v/>
      </c>
      <c r="L269" s="10" t="str">
        <f>IF($B$266="","",IF(VLOOKUP($B$266,Samples!$A$3:$D$100,2,FALSE)='Intermediate Lookups'!$A2&amp;'Intermediate Lookups'!L$1,$B$266, ""))</f>
        <v/>
      </c>
      <c r="M269" s="10" t="str">
        <f>IF($B$266="","",IF(VLOOKUP($B$266,Samples!$A$3:$D$100,2,FALSE)='Intermediate Lookups'!$A2&amp;'Intermediate Lookups'!M$1,$B$266, ""))</f>
        <v/>
      </c>
    </row>
    <row r="270" spans="1:14" x14ac:dyDescent="0.25">
      <c r="A270" t="str">
        <f>IF(B266="","","B")</f>
        <v/>
      </c>
      <c r="B270" s="10" t="str">
        <f>IF($B$266="","",IF(VLOOKUP($B$266,Samples!$A$3:$D$100,2,FALSE)='Intermediate Lookups'!$A3&amp;'Intermediate Lookups'!B$1,$B$266, ""))</f>
        <v/>
      </c>
      <c r="C270" s="10" t="str">
        <f>IF($B$266="","",IF(VLOOKUP($B$266,Samples!$A$3:$D$100,2,FALSE)='Intermediate Lookups'!$A3&amp;'Intermediate Lookups'!C$1,$B$266, ""))</f>
        <v/>
      </c>
      <c r="D270" s="10" t="str">
        <f>IF($B$266="","",IF(VLOOKUP($B$266,Samples!$A$3:$D$100,2,FALSE)='Intermediate Lookups'!$A3&amp;'Intermediate Lookups'!D$1,$B$266, ""))</f>
        <v/>
      </c>
      <c r="E270" s="10" t="str">
        <f>IF($B$266="","",IF(VLOOKUP($B$266,Samples!$A$3:$D$100,2,FALSE)='Intermediate Lookups'!$A3&amp;'Intermediate Lookups'!E$1,$B$266, ""))</f>
        <v/>
      </c>
      <c r="F270" s="10" t="str">
        <f>IF($B$266="","",IF(VLOOKUP($B$266,Samples!$A$3:$D$100,2,FALSE)='Intermediate Lookups'!$A3&amp;'Intermediate Lookups'!F$1,$B$266, ""))</f>
        <v/>
      </c>
      <c r="G270" s="10" t="str">
        <f>IF($B$266="","",IF(VLOOKUP($B$266,Samples!$A$3:$D$100,2,FALSE)='Intermediate Lookups'!$A3&amp;'Intermediate Lookups'!G$1,$B$266, ""))</f>
        <v/>
      </c>
      <c r="H270" s="10" t="str">
        <f>IF($B$266="","",IF(VLOOKUP($B$266,Samples!$A$3:$D$100,2,FALSE)='Intermediate Lookups'!$A3&amp;'Intermediate Lookups'!H$1,$B$266, ""))</f>
        <v/>
      </c>
      <c r="I270" s="10" t="str">
        <f>IF($B$266="","",IF(VLOOKUP($B$266,Samples!$A$3:$D$100,2,FALSE)='Intermediate Lookups'!$A3&amp;'Intermediate Lookups'!I$1,$B$266, ""))</f>
        <v/>
      </c>
      <c r="J270" s="10" t="str">
        <f>IF($B$266="","",IF(VLOOKUP($B$266,Samples!$A$3:$D$100,2,FALSE)='Intermediate Lookups'!$A3&amp;'Intermediate Lookups'!J$1,$B$266, ""))</f>
        <v/>
      </c>
      <c r="K270" s="10" t="str">
        <f>IF($B$266="","",IF(VLOOKUP($B$266,Samples!$A$3:$D$100,2,FALSE)='Intermediate Lookups'!$A3&amp;'Intermediate Lookups'!K$1,$B$266, ""))</f>
        <v/>
      </c>
      <c r="L270" s="10" t="str">
        <f>IF($B$266="","",IF(VLOOKUP($B$266,Samples!$A$3:$D$100,2,FALSE)='Intermediate Lookups'!$A3&amp;'Intermediate Lookups'!L$1,$B$266, ""))</f>
        <v/>
      </c>
      <c r="M270" s="10" t="str">
        <f>IF($B$266="","",IF(VLOOKUP($B$266,Samples!$A$3:$D$100,2,FALSE)='Intermediate Lookups'!$A3&amp;'Intermediate Lookups'!M$1,$B$266, ""))</f>
        <v/>
      </c>
    </row>
    <row r="271" spans="1:14" x14ac:dyDescent="0.25">
      <c r="A271" t="str">
        <f>IF(B266="","","C")</f>
        <v/>
      </c>
      <c r="B271" s="10" t="str">
        <f>IF($B$266="","",IF(VLOOKUP($B$266,Samples!$A$3:$D$100,2,FALSE)='Intermediate Lookups'!$A4&amp;'Intermediate Lookups'!B$1,$B$266, ""))</f>
        <v/>
      </c>
      <c r="C271" s="10" t="str">
        <f>IF($B$266="","",IF(VLOOKUP($B$266,Samples!$A$3:$D$100,2,FALSE)='Intermediate Lookups'!$A4&amp;'Intermediate Lookups'!C$1,$B$266, ""))</f>
        <v/>
      </c>
      <c r="D271" s="10" t="str">
        <f>IF($B$266="","",IF(VLOOKUP($B$266,Samples!$A$3:$D$100,2,FALSE)='Intermediate Lookups'!$A4&amp;'Intermediate Lookups'!D$1,$B$266, ""))</f>
        <v/>
      </c>
      <c r="E271" s="10" t="str">
        <f>IF($B$266="","",IF(VLOOKUP($B$266,Samples!$A$3:$D$100,2,FALSE)='Intermediate Lookups'!$A4&amp;'Intermediate Lookups'!E$1,$B$266, ""))</f>
        <v/>
      </c>
      <c r="F271" s="10" t="str">
        <f>IF($B$266="","",IF(VLOOKUP($B$266,Samples!$A$3:$D$100,2,FALSE)='Intermediate Lookups'!$A4&amp;'Intermediate Lookups'!F$1,$B$266, ""))</f>
        <v/>
      </c>
      <c r="G271" s="10" t="str">
        <f>IF($B$266="","",IF(VLOOKUP($B$266,Samples!$A$3:$D$100,2,FALSE)='Intermediate Lookups'!$A4&amp;'Intermediate Lookups'!G$1,$B$266, ""))</f>
        <v/>
      </c>
      <c r="H271" s="10" t="str">
        <f>IF($B$266="","",IF(VLOOKUP($B$266,Samples!$A$3:$D$100,2,FALSE)='Intermediate Lookups'!$A4&amp;'Intermediate Lookups'!H$1,$B$266, ""))</f>
        <v/>
      </c>
      <c r="I271" s="10" t="str">
        <f>IF($B$266="","",IF(VLOOKUP($B$266,Samples!$A$3:$D$100,2,FALSE)='Intermediate Lookups'!$A4&amp;'Intermediate Lookups'!I$1,$B$266, ""))</f>
        <v/>
      </c>
      <c r="J271" s="10" t="str">
        <f>IF($B$266="","",IF(VLOOKUP($B$266,Samples!$A$3:$D$100,2,FALSE)='Intermediate Lookups'!$A4&amp;'Intermediate Lookups'!J$1,$B$266, ""))</f>
        <v/>
      </c>
      <c r="K271" s="10" t="str">
        <f>IF($B$266="","",IF(VLOOKUP($B$266,Samples!$A$3:$D$100,2,FALSE)='Intermediate Lookups'!$A4&amp;'Intermediate Lookups'!K$1,$B$266, ""))</f>
        <v/>
      </c>
      <c r="L271" s="10" t="str">
        <f>IF($B$266="","",IF(VLOOKUP($B$266,Samples!$A$3:$D$100,2,FALSE)='Intermediate Lookups'!$A4&amp;'Intermediate Lookups'!L$1,$B$266, ""))</f>
        <v/>
      </c>
      <c r="M271" s="10" t="str">
        <f>IF($B$266="","",IF(VLOOKUP($B$266,Samples!$A$3:$D$100,2,FALSE)='Intermediate Lookups'!$A4&amp;'Intermediate Lookups'!M$1,$B$266, ""))</f>
        <v/>
      </c>
    </row>
    <row r="272" spans="1:14" x14ac:dyDescent="0.25">
      <c r="A272" t="str">
        <f>IF(B266="","","D")</f>
        <v/>
      </c>
      <c r="B272" s="10" t="str">
        <f>IF($B$266="","",IF(VLOOKUP($B$266,Samples!$A$3:$D$100,2,FALSE)='Intermediate Lookups'!$A5&amp;'Intermediate Lookups'!B$1,$B$266, ""))</f>
        <v/>
      </c>
      <c r="C272" s="10" t="str">
        <f>IF($B$266="","",IF(VLOOKUP($B$266,Samples!$A$3:$D$100,2,FALSE)='Intermediate Lookups'!$A5&amp;'Intermediate Lookups'!C$1,$B$266, ""))</f>
        <v/>
      </c>
      <c r="D272" s="10" t="str">
        <f>IF($B$266="","",IF(VLOOKUP($B$266,Samples!$A$3:$D$100,2,FALSE)='Intermediate Lookups'!$A5&amp;'Intermediate Lookups'!D$1,$B$266, ""))</f>
        <v/>
      </c>
      <c r="E272" s="10" t="str">
        <f>IF($B$266="","",IF(VLOOKUP($B$266,Samples!$A$3:$D$100,2,FALSE)='Intermediate Lookups'!$A5&amp;'Intermediate Lookups'!E$1,$B$266, ""))</f>
        <v/>
      </c>
      <c r="F272" s="10" t="str">
        <f>IF($B$266="","",IF(VLOOKUP($B$266,Samples!$A$3:$D$100,2,FALSE)='Intermediate Lookups'!$A5&amp;'Intermediate Lookups'!F$1,$B$266, ""))</f>
        <v/>
      </c>
      <c r="G272" s="10" t="str">
        <f>IF($B$266="","",IF(VLOOKUP($B$266,Samples!$A$3:$D$100,2,FALSE)='Intermediate Lookups'!$A5&amp;'Intermediate Lookups'!G$1,$B$266, ""))</f>
        <v/>
      </c>
      <c r="H272" s="10" t="str">
        <f>IF($B$266="","",IF(VLOOKUP($B$266,Samples!$A$3:$D$100,2,FALSE)='Intermediate Lookups'!$A5&amp;'Intermediate Lookups'!H$1,$B$266, ""))</f>
        <v/>
      </c>
      <c r="I272" s="10" t="str">
        <f>IF($B$266="","",IF(VLOOKUP($B$266,Samples!$A$3:$D$100,2,FALSE)='Intermediate Lookups'!$A5&amp;'Intermediate Lookups'!I$1,$B$266, ""))</f>
        <v/>
      </c>
      <c r="J272" s="10" t="str">
        <f>IF($B$266="","",IF(VLOOKUP($B$266,Samples!$A$3:$D$100,2,FALSE)='Intermediate Lookups'!$A5&amp;'Intermediate Lookups'!J$1,$B$266, ""))</f>
        <v/>
      </c>
      <c r="K272" s="10" t="str">
        <f>IF($B$266="","",IF(VLOOKUP($B$266,Samples!$A$3:$D$100,2,FALSE)='Intermediate Lookups'!$A5&amp;'Intermediate Lookups'!K$1,$B$266, ""))</f>
        <v/>
      </c>
      <c r="L272" s="10" t="str">
        <f>IF($B$266="","",IF(VLOOKUP($B$266,Samples!$A$3:$D$100,2,FALSE)='Intermediate Lookups'!$A5&amp;'Intermediate Lookups'!L$1,$B$266, ""))</f>
        <v/>
      </c>
      <c r="M272" s="10" t="str">
        <f>IF($B$266="","",IF(VLOOKUP($B$266,Samples!$A$3:$D$100,2,FALSE)='Intermediate Lookups'!$A5&amp;'Intermediate Lookups'!M$1,$B$266, ""))</f>
        <v/>
      </c>
    </row>
    <row r="273" spans="1:14" x14ac:dyDescent="0.25">
      <c r="A273" t="str">
        <f>IF(B266="","","E")</f>
        <v/>
      </c>
      <c r="B273" s="10" t="str">
        <f>IF($B$266="","",IF(VLOOKUP($B$266,Samples!$A$3:$D$100,2,FALSE)='Intermediate Lookups'!$A6&amp;'Intermediate Lookups'!B$1,$B$266, ""))</f>
        <v/>
      </c>
      <c r="C273" s="10" t="str">
        <f>IF($B$266="","",IF(VLOOKUP($B$266,Samples!$A$3:$D$100,2,FALSE)='Intermediate Lookups'!$A6&amp;'Intermediate Lookups'!C$1,$B$266, ""))</f>
        <v/>
      </c>
      <c r="D273" s="10" t="str">
        <f>IF($B$266="","",IF(VLOOKUP($B$266,Samples!$A$3:$D$100,2,FALSE)='Intermediate Lookups'!$A6&amp;'Intermediate Lookups'!D$1,$B$266, ""))</f>
        <v/>
      </c>
      <c r="E273" s="10" t="str">
        <f>IF($B$266="","",IF(VLOOKUP($B$266,Samples!$A$3:$D$100,2,FALSE)='Intermediate Lookups'!$A6&amp;'Intermediate Lookups'!E$1,$B$266, ""))</f>
        <v/>
      </c>
      <c r="F273" s="10" t="str">
        <f>IF($B$266="","",IF(VLOOKUP($B$266,Samples!$A$3:$D$100,2,FALSE)='Intermediate Lookups'!$A6&amp;'Intermediate Lookups'!F$1,$B$266, ""))</f>
        <v/>
      </c>
      <c r="G273" s="10" t="str">
        <f>IF($B$266="","",IF(VLOOKUP($B$266,Samples!$A$3:$D$100,2,FALSE)='Intermediate Lookups'!$A6&amp;'Intermediate Lookups'!G$1,$B$266, ""))</f>
        <v/>
      </c>
      <c r="H273" s="10" t="str">
        <f>IF($B$266="","",IF(VLOOKUP($B$266,Samples!$A$3:$D$100,2,FALSE)='Intermediate Lookups'!$A6&amp;'Intermediate Lookups'!H$1,$B$266, ""))</f>
        <v/>
      </c>
      <c r="I273" s="10" t="str">
        <f>IF($B$266="","",IF(VLOOKUP($B$266,Samples!$A$3:$D$100,2,FALSE)='Intermediate Lookups'!$A6&amp;'Intermediate Lookups'!I$1,$B$266, ""))</f>
        <v/>
      </c>
      <c r="J273" s="10" t="str">
        <f>IF($B$266="","",IF(VLOOKUP($B$266,Samples!$A$3:$D$100,2,FALSE)='Intermediate Lookups'!$A6&amp;'Intermediate Lookups'!J$1,$B$266, ""))</f>
        <v/>
      </c>
      <c r="K273" s="10" t="str">
        <f>IF($B$266="","",IF(VLOOKUP($B$266,Samples!$A$3:$D$100,2,FALSE)='Intermediate Lookups'!$A6&amp;'Intermediate Lookups'!K$1,$B$266, ""))</f>
        <v/>
      </c>
      <c r="L273" s="10" t="str">
        <f>IF($B$266="","",IF(VLOOKUP($B$266,Samples!$A$3:$D$100,2,FALSE)='Intermediate Lookups'!$A6&amp;'Intermediate Lookups'!L$1,$B$266, ""))</f>
        <v/>
      </c>
      <c r="M273" s="10" t="str">
        <f>IF($B$266="","",IF(VLOOKUP($B$266,Samples!$A$3:$D$100,2,FALSE)='Intermediate Lookups'!$A6&amp;'Intermediate Lookups'!M$1,$B$266, ""))</f>
        <v/>
      </c>
    </row>
    <row r="274" spans="1:14" x14ac:dyDescent="0.25">
      <c r="A274" t="str">
        <f>IF(B266="","","F")</f>
        <v/>
      </c>
      <c r="B274" s="10" t="str">
        <f>IF($B$266="","",IF(VLOOKUP($B$266,Samples!$A$3:$D$100,2,FALSE)='Intermediate Lookups'!$A7&amp;'Intermediate Lookups'!B$1,$B$266, ""))</f>
        <v/>
      </c>
      <c r="C274" s="10" t="str">
        <f>IF($B$266="","",IF(VLOOKUP($B$266,Samples!$A$3:$D$100,2,FALSE)='Intermediate Lookups'!$A7&amp;'Intermediate Lookups'!C$1,$B$266, ""))</f>
        <v/>
      </c>
      <c r="D274" s="10" t="str">
        <f>IF($B$266="","",IF(VLOOKUP($B$266,Samples!$A$3:$D$100,2,FALSE)='Intermediate Lookups'!$A7&amp;'Intermediate Lookups'!D$1,$B$266, ""))</f>
        <v/>
      </c>
      <c r="E274" s="10" t="str">
        <f>IF($B$266="","",IF(VLOOKUP($B$266,Samples!$A$3:$D$100,2,FALSE)='Intermediate Lookups'!$A7&amp;'Intermediate Lookups'!E$1,$B$266, ""))</f>
        <v/>
      </c>
      <c r="F274" s="10" t="str">
        <f>IF($B$266="","",IF(VLOOKUP($B$266,Samples!$A$3:$D$100,2,FALSE)='Intermediate Lookups'!$A7&amp;'Intermediate Lookups'!F$1,$B$266, ""))</f>
        <v/>
      </c>
      <c r="G274" s="10" t="str">
        <f>IF($B$266="","",IF(VLOOKUP($B$266,Samples!$A$3:$D$100,2,FALSE)='Intermediate Lookups'!$A7&amp;'Intermediate Lookups'!G$1,$B$266, ""))</f>
        <v/>
      </c>
      <c r="H274" s="10" t="str">
        <f>IF($B$266="","",IF(VLOOKUP($B$266,Samples!$A$3:$D$100,2,FALSE)='Intermediate Lookups'!$A7&amp;'Intermediate Lookups'!H$1,$B$266, ""))</f>
        <v/>
      </c>
      <c r="I274" s="10" t="str">
        <f>IF($B$266="","",IF(VLOOKUP($B$266,Samples!$A$3:$D$100,2,FALSE)='Intermediate Lookups'!$A7&amp;'Intermediate Lookups'!I$1,$B$266, ""))</f>
        <v/>
      </c>
      <c r="J274" s="10" t="str">
        <f>IF($B$266="","",IF(VLOOKUP($B$266,Samples!$A$3:$D$100,2,FALSE)='Intermediate Lookups'!$A7&amp;'Intermediate Lookups'!J$1,$B$266, ""))</f>
        <v/>
      </c>
      <c r="K274" s="10" t="str">
        <f>IF($B$266="","",IF(VLOOKUP($B$266,Samples!$A$3:$D$100,2,FALSE)='Intermediate Lookups'!$A7&amp;'Intermediate Lookups'!K$1,$B$266, ""))</f>
        <v/>
      </c>
      <c r="L274" s="10" t="str">
        <f>IF($B$266="","",IF(VLOOKUP($B$266,Samples!$A$3:$D$100,2,FALSE)='Intermediate Lookups'!$A7&amp;'Intermediate Lookups'!L$1,$B$266, ""))</f>
        <v/>
      </c>
      <c r="M274" s="10" t="str">
        <f>IF($B$266="","",IF(VLOOKUP($B$266,Samples!$A$3:$D$100,2,FALSE)='Intermediate Lookups'!$A7&amp;'Intermediate Lookups'!M$1,$B$266, ""))</f>
        <v/>
      </c>
    </row>
    <row r="275" spans="1:14" x14ac:dyDescent="0.25">
      <c r="A275" t="str">
        <f>IF(B266="","","G")</f>
        <v/>
      </c>
      <c r="B275" s="10" t="str">
        <f>IF($B$266="","",IF(VLOOKUP($B$266,Samples!$A$3:$D$100,2,FALSE)='Intermediate Lookups'!$A8&amp;'Intermediate Lookups'!B$1,$B$266, ""))</f>
        <v/>
      </c>
      <c r="C275" s="10" t="str">
        <f>IF($B$266="","",IF(VLOOKUP($B$266,Samples!$A$3:$D$100,2,FALSE)='Intermediate Lookups'!$A8&amp;'Intermediate Lookups'!C$1,$B$266, ""))</f>
        <v/>
      </c>
      <c r="D275" s="10" t="str">
        <f>IF($B$266="","",IF(VLOOKUP($B$266,Samples!$A$3:$D$100,2,FALSE)='Intermediate Lookups'!$A8&amp;'Intermediate Lookups'!D$1,$B$266, ""))</f>
        <v/>
      </c>
      <c r="E275" s="10" t="str">
        <f>IF($B$266="","",IF(VLOOKUP($B$266,Samples!$A$3:$D$100,2,FALSE)='Intermediate Lookups'!$A8&amp;'Intermediate Lookups'!E$1,$B$266, ""))</f>
        <v/>
      </c>
      <c r="F275" s="10" t="str">
        <f>IF($B$266="","",IF(VLOOKUP($B$266,Samples!$A$3:$D$100,2,FALSE)='Intermediate Lookups'!$A8&amp;'Intermediate Lookups'!F$1,$B$266, ""))</f>
        <v/>
      </c>
      <c r="G275" s="10" t="str">
        <f>IF($B$266="","",IF(VLOOKUP($B$266,Samples!$A$3:$D$100,2,FALSE)='Intermediate Lookups'!$A8&amp;'Intermediate Lookups'!G$1,$B$266, ""))</f>
        <v/>
      </c>
      <c r="H275" s="10" t="str">
        <f>IF($B$266="","",IF(VLOOKUP($B$266,Samples!$A$3:$D$100,2,FALSE)='Intermediate Lookups'!$A8&amp;'Intermediate Lookups'!H$1,$B$266, ""))</f>
        <v/>
      </c>
      <c r="I275" s="10" t="str">
        <f>IF($B$266="","",IF(VLOOKUP($B$266,Samples!$A$3:$D$100,2,FALSE)='Intermediate Lookups'!$A8&amp;'Intermediate Lookups'!I$1,$B$266, ""))</f>
        <v/>
      </c>
      <c r="J275" s="10" t="str">
        <f>IF($B$266="","",IF(VLOOKUP($B$266,Samples!$A$3:$D$100,2,FALSE)='Intermediate Lookups'!$A8&amp;'Intermediate Lookups'!J$1,$B$266, ""))</f>
        <v/>
      </c>
      <c r="K275" s="10" t="str">
        <f>IF($B$266="","",IF(VLOOKUP($B$266,Samples!$A$3:$D$100,2,FALSE)='Intermediate Lookups'!$A8&amp;'Intermediate Lookups'!K$1,$B$266, ""))</f>
        <v/>
      </c>
      <c r="L275" s="10" t="str">
        <f>IF($B$266="","",IF(VLOOKUP($B$266,Samples!$A$3:$D$100,2,FALSE)='Intermediate Lookups'!$A8&amp;'Intermediate Lookups'!L$1,$B$266, ""))</f>
        <v/>
      </c>
      <c r="M275" s="10" t="str">
        <f>IF($B$266="","",IF(VLOOKUP($B$266,Samples!$A$3:$D$100,2,FALSE)='Intermediate Lookups'!$A8&amp;'Intermediate Lookups'!M$1,$B$266, ""))</f>
        <v/>
      </c>
    </row>
    <row r="276" spans="1:14" x14ac:dyDescent="0.25">
      <c r="A276" t="str">
        <f>IF(B266="","","H")</f>
        <v/>
      </c>
      <c r="B276" s="10" t="str">
        <f>IF($B$266="","",IF(VLOOKUP($B$266,Samples!$A$3:$D$100,2,FALSE)='Intermediate Lookups'!$A9&amp;'Intermediate Lookups'!B$1,$B$266, ""))</f>
        <v/>
      </c>
      <c r="C276" s="10" t="str">
        <f>IF($B$266="","",IF(VLOOKUP($B$266,Samples!$A$3:$D$100,2,FALSE)='Intermediate Lookups'!$A9&amp;'Intermediate Lookups'!C$1,$B$266, ""))</f>
        <v/>
      </c>
      <c r="D276" s="10" t="str">
        <f>IF($B$266="","",IF(VLOOKUP($B$266,Samples!$A$3:$D$100,2,FALSE)='Intermediate Lookups'!$A9&amp;'Intermediate Lookups'!D$1,$B$266, ""))</f>
        <v/>
      </c>
      <c r="E276" s="10" t="str">
        <f>IF($B$266="","",IF(VLOOKUP($B$266,Samples!$A$3:$D$100,2,FALSE)='Intermediate Lookups'!$A9&amp;'Intermediate Lookups'!E$1,$B$266, ""))</f>
        <v/>
      </c>
      <c r="F276" s="10" t="str">
        <f>IF($B$266="","",IF(VLOOKUP($B$266,Samples!$A$3:$D$100,2,FALSE)='Intermediate Lookups'!$A9&amp;'Intermediate Lookups'!F$1,$B$266, ""))</f>
        <v/>
      </c>
      <c r="G276" s="10" t="str">
        <f>IF($B$266="","",IF(VLOOKUP($B$266,Samples!$A$3:$D$100,2,FALSE)='Intermediate Lookups'!$A9&amp;'Intermediate Lookups'!G$1,$B$266, ""))</f>
        <v/>
      </c>
      <c r="H276" s="10" t="str">
        <f>IF($B$266="","",IF(VLOOKUP($B$266,Samples!$A$3:$D$100,2,FALSE)='Intermediate Lookups'!$A9&amp;'Intermediate Lookups'!H$1,$B$266, ""))</f>
        <v/>
      </c>
      <c r="I276" s="10" t="str">
        <f>IF($B$266="","",IF(VLOOKUP($B$266,Samples!$A$3:$D$100,2,FALSE)='Intermediate Lookups'!$A9&amp;'Intermediate Lookups'!I$1,$B$266, ""))</f>
        <v/>
      </c>
      <c r="J276" s="10" t="str">
        <f>IF($B$266="","",IF(VLOOKUP($B$266,Samples!$A$3:$D$100,2,FALSE)='Intermediate Lookups'!$A9&amp;'Intermediate Lookups'!J$1,$B$266, ""))</f>
        <v/>
      </c>
      <c r="K276" s="10" t="str">
        <f>IF($B$266="","",IF(VLOOKUP($B$266,Samples!$A$3:$D$100,2,FALSE)='Intermediate Lookups'!$A9&amp;'Intermediate Lookups'!K$1,$B$266, ""))</f>
        <v/>
      </c>
      <c r="L276" s="10" t="str">
        <f>IF($B$266="","",IF(VLOOKUP($B$266,Samples!$A$3:$D$100,2,FALSE)='Intermediate Lookups'!$A9&amp;'Intermediate Lookups'!L$1,$B$266, ""))</f>
        <v/>
      </c>
      <c r="M276" s="10" t="str">
        <f>IF($B$266="","",IF(VLOOKUP($B$266,Samples!$A$3:$D$100,2,FALSE)='Intermediate Lookups'!$A9&amp;'Intermediate Lookups'!M$1,$B$266, ""))</f>
        <v/>
      </c>
    </row>
    <row r="278" spans="1:14" x14ac:dyDescent="0.25">
      <c r="A278" t="str">
        <f>IF(B278="","","Pipetting step")</f>
        <v/>
      </c>
      <c r="B278" t="str">
        <f>IF(ISBLANK(Samples!A26),"",Samples!A26)</f>
        <v/>
      </c>
      <c r="C278" t="str">
        <f>IF(B278="","",VLOOKUP(B278,Samples!$A$3:$D$100,4,FALSE))</f>
        <v/>
      </c>
      <c r="D278" t="str">
        <f>IF(B278="","",8)</f>
        <v/>
      </c>
      <c r="E278" t="str">
        <f>IF(B278="","",12)</f>
        <v/>
      </c>
      <c r="F278" t="str">
        <f>IF(B278="","","Standard")</f>
        <v/>
      </c>
      <c r="G278" t="str">
        <f>IF(B278="","","Color")</f>
        <v/>
      </c>
      <c r="I278" t="str">
        <f>IF(B278="","",6)</f>
        <v/>
      </c>
      <c r="J278" t="str">
        <f>IF(B278="","",6)</f>
        <v/>
      </c>
      <c r="K278" t="str">
        <f>IF(B278="","","Normal")</f>
        <v/>
      </c>
      <c r="L278" t="str">
        <f>IF(B278="","","Single-channel")</f>
        <v/>
      </c>
      <c r="M278" t="str">
        <f>IF(B278="","","No")</f>
        <v/>
      </c>
      <c r="N278" t="str">
        <f>IF(B278="","","No")</f>
        <v/>
      </c>
    </row>
    <row r="279" spans="1:14" x14ac:dyDescent="0.25">
      <c r="M279" t="str">
        <f>IF(B278="","","Per well")</f>
        <v/>
      </c>
      <c r="N279" t="str">
        <f>IF(B278="","","On source")</f>
        <v/>
      </c>
    </row>
    <row r="280" spans="1:14" x14ac:dyDescent="0.25">
      <c r="B280" t="str">
        <f>IF(B278="","",1)</f>
        <v/>
      </c>
      <c r="C280" t="str">
        <f>IF(B278="","",2)</f>
        <v/>
      </c>
      <c r="D280" t="str">
        <f>IF(B278="","",3)</f>
        <v/>
      </c>
      <c r="E280" t="str">
        <f>IF(B278="","",4)</f>
        <v/>
      </c>
      <c r="F280" t="str">
        <f>IF(B278="","",5)</f>
        <v/>
      </c>
      <c r="G280" t="str">
        <f>IF(B278="","",6)</f>
        <v/>
      </c>
      <c r="H280" t="str">
        <f>IF(B278="","",7)</f>
        <v/>
      </c>
      <c r="I280" t="str">
        <f>IF(B278="","",8)</f>
        <v/>
      </c>
      <c r="J280" t="str">
        <f>IF(B278="","",9)</f>
        <v/>
      </c>
      <c r="K280" t="str">
        <f>IF(B278="","",10)</f>
        <v/>
      </c>
      <c r="L280" t="str">
        <f>IF(B278="","",11)</f>
        <v/>
      </c>
      <c r="M280" t="str">
        <f>IF(B278="","",12)</f>
        <v/>
      </c>
    </row>
    <row r="281" spans="1:14" x14ac:dyDescent="0.25">
      <c r="A281" t="str">
        <f>IF(B278="","","A")</f>
        <v/>
      </c>
      <c r="B281" s="10" t="str">
        <f>IF($B$278="","",IF(VLOOKUP($B$278,Samples!$A$3:$D$100,2,FALSE)='Intermediate Lookups'!$A2&amp;'Intermediate Lookups'!B$1,$B$278, ""))</f>
        <v/>
      </c>
      <c r="C281" s="10" t="str">
        <f>IF($B$278="","",IF(VLOOKUP($B$278,Samples!$A$3:$D$100,2,FALSE)='Intermediate Lookups'!$A2&amp;'Intermediate Lookups'!C$1,$B$278, ""))</f>
        <v/>
      </c>
      <c r="D281" s="10" t="str">
        <f>IF($B$278="","",IF(VLOOKUP($B$278,Samples!$A$3:$D$100,2,FALSE)='Intermediate Lookups'!$A2&amp;'Intermediate Lookups'!D$1,$B$278, ""))</f>
        <v/>
      </c>
      <c r="E281" s="10" t="str">
        <f>IF($B$278="","",IF(VLOOKUP($B$278,Samples!$A$3:$D$100,2,FALSE)='Intermediate Lookups'!$A2&amp;'Intermediate Lookups'!E$1,$B$278, ""))</f>
        <v/>
      </c>
      <c r="F281" s="10" t="str">
        <f>IF($B$278="","",IF(VLOOKUP($B$278,Samples!$A$3:$D$100,2,FALSE)='Intermediate Lookups'!$A2&amp;'Intermediate Lookups'!F$1,$B$278, ""))</f>
        <v/>
      </c>
      <c r="G281" s="10" t="str">
        <f>IF($B$278="","",IF(VLOOKUP($B$278,Samples!$A$3:$D$100,2,FALSE)='Intermediate Lookups'!$A2&amp;'Intermediate Lookups'!G$1,$B$278, ""))</f>
        <v/>
      </c>
      <c r="H281" s="10" t="str">
        <f>IF($B$278="","",IF(VLOOKUP($B$278,Samples!$A$3:$D$100,2,FALSE)='Intermediate Lookups'!$A2&amp;'Intermediate Lookups'!H$1,$B$278, ""))</f>
        <v/>
      </c>
      <c r="I281" s="10" t="str">
        <f>IF($B$278="","",IF(VLOOKUP($B$278,Samples!$A$3:$D$100,2,FALSE)='Intermediate Lookups'!$A2&amp;'Intermediate Lookups'!I$1,$B$278, ""))</f>
        <v/>
      </c>
      <c r="J281" s="10" t="str">
        <f>IF($B$278="","",IF(VLOOKUP($B$278,Samples!$A$3:$D$100,2,FALSE)='Intermediate Lookups'!$A2&amp;'Intermediate Lookups'!J$1,$B$278, ""))</f>
        <v/>
      </c>
      <c r="K281" s="10" t="str">
        <f>IF($B$278="","",IF(VLOOKUP($B$278,Samples!$A$3:$D$100,2,FALSE)='Intermediate Lookups'!$A2&amp;'Intermediate Lookups'!K$1,$B$278, ""))</f>
        <v/>
      </c>
      <c r="L281" s="10" t="str">
        <f>IF($B$278="","",IF(VLOOKUP($B$278,Samples!$A$3:$D$100,2,FALSE)='Intermediate Lookups'!$A2&amp;'Intermediate Lookups'!L$1,$B$278, ""))</f>
        <v/>
      </c>
      <c r="M281" s="10" t="str">
        <f>IF($B$278="","",IF(VLOOKUP($B$278,Samples!$A$3:$D$100,2,FALSE)='Intermediate Lookups'!$A2&amp;'Intermediate Lookups'!M$1,$B$278, ""))</f>
        <v/>
      </c>
    </row>
    <row r="282" spans="1:14" x14ac:dyDescent="0.25">
      <c r="A282" t="str">
        <f>IF(B278="","","B")</f>
        <v/>
      </c>
      <c r="B282" s="10" t="str">
        <f>IF($B$278="","",IF(VLOOKUP($B$278,Samples!$A$3:$D$100,2,FALSE)='Intermediate Lookups'!$A3&amp;'Intermediate Lookups'!B$1,$B$278, ""))</f>
        <v/>
      </c>
      <c r="C282" s="10" t="str">
        <f>IF($B$278="","",IF(VLOOKUP($B$278,Samples!$A$3:$D$100,2,FALSE)='Intermediate Lookups'!$A3&amp;'Intermediate Lookups'!C$1,$B$278, ""))</f>
        <v/>
      </c>
      <c r="D282" s="10" t="str">
        <f>IF($B$278="","",IF(VLOOKUP($B$278,Samples!$A$3:$D$100,2,FALSE)='Intermediate Lookups'!$A3&amp;'Intermediate Lookups'!D$1,$B$278, ""))</f>
        <v/>
      </c>
      <c r="E282" s="10" t="str">
        <f>IF($B$278="","",IF(VLOOKUP($B$278,Samples!$A$3:$D$100,2,FALSE)='Intermediate Lookups'!$A3&amp;'Intermediate Lookups'!E$1,$B$278, ""))</f>
        <v/>
      </c>
      <c r="F282" s="10" t="str">
        <f>IF($B$278="","",IF(VLOOKUP($B$278,Samples!$A$3:$D$100,2,FALSE)='Intermediate Lookups'!$A3&amp;'Intermediate Lookups'!F$1,$B$278, ""))</f>
        <v/>
      </c>
      <c r="G282" s="10" t="str">
        <f>IF($B$278="","",IF(VLOOKUP($B$278,Samples!$A$3:$D$100,2,FALSE)='Intermediate Lookups'!$A3&amp;'Intermediate Lookups'!G$1,$B$278, ""))</f>
        <v/>
      </c>
      <c r="H282" s="10" t="str">
        <f>IF($B$278="","",IF(VLOOKUP($B$278,Samples!$A$3:$D$100,2,FALSE)='Intermediate Lookups'!$A3&amp;'Intermediate Lookups'!H$1,$B$278, ""))</f>
        <v/>
      </c>
      <c r="I282" s="10" t="str">
        <f>IF($B$278="","",IF(VLOOKUP($B$278,Samples!$A$3:$D$100,2,FALSE)='Intermediate Lookups'!$A3&amp;'Intermediate Lookups'!I$1,$B$278, ""))</f>
        <v/>
      </c>
      <c r="J282" s="10" t="str">
        <f>IF($B$278="","",IF(VLOOKUP($B$278,Samples!$A$3:$D$100,2,FALSE)='Intermediate Lookups'!$A3&amp;'Intermediate Lookups'!J$1,$B$278, ""))</f>
        <v/>
      </c>
      <c r="K282" s="10" t="str">
        <f>IF($B$278="","",IF(VLOOKUP($B$278,Samples!$A$3:$D$100,2,FALSE)='Intermediate Lookups'!$A3&amp;'Intermediate Lookups'!K$1,$B$278, ""))</f>
        <v/>
      </c>
      <c r="L282" s="10" t="str">
        <f>IF($B$278="","",IF(VLOOKUP($B$278,Samples!$A$3:$D$100,2,FALSE)='Intermediate Lookups'!$A3&amp;'Intermediate Lookups'!L$1,$B$278, ""))</f>
        <v/>
      </c>
      <c r="M282" s="10" t="str">
        <f>IF($B$278="","",IF(VLOOKUP($B$278,Samples!$A$3:$D$100,2,FALSE)='Intermediate Lookups'!$A3&amp;'Intermediate Lookups'!M$1,$B$278, ""))</f>
        <v/>
      </c>
    </row>
    <row r="283" spans="1:14" x14ac:dyDescent="0.25">
      <c r="A283" t="str">
        <f>IF(B278="","","C")</f>
        <v/>
      </c>
      <c r="B283" s="10" t="str">
        <f>IF($B$278="","",IF(VLOOKUP($B$278,Samples!$A$3:$D$100,2,FALSE)='Intermediate Lookups'!$A4&amp;'Intermediate Lookups'!B$1,$B$278, ""))</f>
        <v/>
      </c>
      <c r="C283" s="10" t="str">
        <f>IF($B$278="","",IF(VLOOKUP($B$278,Samples!$A$3:$D$100,2,FALSE)='Intermediate Lookups'!$A4&amp;'Intermediate Lookups'!C$1,$B$278, ""))</f>
        <v/>
      </c>
      <c r="D283" s="10" t="str">
        <f>IF($B$278="","",IF(VLOOKUP($B$278,Samples!$A$3:$D$100,2,FALSE)='Intermediate Lookups'!$A4&amp;'Intermediate Lookups'!D$1,$B$278, ""))</f>
        <v/>
      </c>
      <c r="E283" s="10" t="str">
        <f>IF($B$278="","",IF(VLOOKUP($B$278,Samples!$A$3:$D$100,2,FALSE)='Intermediate Lookups'!$A4&amp;'Intermediate Lookups'!E$1,$B$278, ""))</f>
        <v/>
      </c>
      <c r="F283" s="10" t="str">
        <f>IF($B$278="","",IF(VLOOKUP($B$278,Samples!$A$3:$D$100,2,FALSE)='Intermediate Lookups'!$A4&amp;'Intermediate Lookups'!F$1,$B$278, ""))</f>
        <v/>
      </c>
      <c r="G283" s="10" t="str">
        <f>IF($B$278="","",IF(VLOOKUP($B$278,Samples!$A$3:$D$100,2,FALSE)='Intermediate Lookups'!$A4&amp;'Intermediate Lookups'!G$1,$B$278, ""))</f>
        <v/>
      </c>
      <c r="H283" s="10" t="str">
        <f>IF($B$278="","",IF(VLOOKUP($B$278,Samples!$A$3:$D$100,2,FALSE)='Intermediate Lookups'!$A4&amp;'Intermediate Lookups'!H$1,$B$278, ""))</f>
        <v/>
      </c>
      <c r="I283" s="10" t="str">
        <f>IF($B$278="","",IF(VLOOKUP($B$278,Samples!$A$3:$D$100,2,FALSE)='Intermediate Lookups'!$A4&amp;'Intermediate Lookups'!I$1,$B$278, ""))</f>
        <v/>
      </c>
      <c r="J283" s="10" t="str">
        <f>IF($B$278="","",IF(VLOOKUP($B$278,Samples!$A$3:$D$100,2,FALSE)='Intermediate Lookups'!$A4&amp;'Intermediate Lookups'!J$1,$B$278, ""))</f>
        <v/>
      </c>
      <c r="K283" s="10" t="str">
        <f>IF($B$278="","",IF(VLOOKUP($B$278,Samples!$A$3:$D$100,2,FALSE)='Intermediate Lookups'!$A4&amp;'Intermediate Lookups'!K$1,$B$278, ""))</f>
        <v/>
      </c>
      <c r="L283" s="10" t="str">
        <f>IF($B$278="","",IF(VLOOKUP($B$278,Samples!$A$3:$D$100,2,FALSE)='Intermediate Lookups'!$A4&amp;'Intermediate Lookups'!L$1,$B$278, ""))</f>
        <v/>
      </c>
      <c r="M283" s="10" t="str">
        <f>IF($B$278="","",IF(VLOOKUP($B$278,Samples!$A$3:$D$100,2,FALSE)='Intermediate Lookups'!$A4&amp;'Intermediate Lookups'!M$1,$B$278, ""))</f>
        <v/>
      </c>
    </row>
    <row r="284" spans="1:14" x14ac:dyDescent="0.25">
      <c r="A284" t="str">
        <f>IF(B278="","","D")</f>
        <v/>
      </c>
      <c r="B284" s="10" t="str">
        <f>IF($B$278="","",IF(VLOOKUP($B$278,Samples!$A$3:$D$100,2,FALSE)='Intermediate Lookups'!$A5&amp;'Intermediate Lookups'!B$1,$B$278, ""))</f>
        <v/>
      </c>
      <c r="C284" s="10" t="str">
        <f>IF($B$278="","",IF(VLOOKUP($B$278,Samples!$A$3:$D$100,2,FALSE)='Intermediate Lookups'!$A5&amp;'Intermediate Lookups'!C$1,$B$278, ""))</f>
        <v/>
      </c>
      <c r="D284" s="10" t="str">
        <f>IF($B$278="","",IF(VLOOKUP($B$278,Samples!$A$3:$D$100,2,FALSE)='Intermediate Lookups'!$A5&amp;'Intermediate Lookups'!D$1,$B$278, ""))</f>
        <v/>
      </c>
      <c r="E284" s="10" t="str">
        <f>IF($B$278="","",IF(VLOOKUP($B$278,Samples!$A$3:$D$100,2,FALSE)='Intermediate Lookups'!$A5&amp;'Intermediate Lookups'!E$1,$B$278, ""))</f>
        <v/>
      </c>
      <c r="F284" s="10" t="str">
        <f>IF($B$278="","",IF(VLOOKUP($B$278,Samples!$A$3:$D$100,2,FALSE)='Intermediate Lookups'!$A5&amp;'Intermediate Lookups'!F$1,$B$278, ""))</f>
        <v/>
      </c>
      <c r="G284" s="10" t="str">
        <f>IF($B$278="","",IF(VLOOKUP($B$278,Samples!$A$3:$D$100,2,FALSE)='Intermediate Lookups'!$A5&amp;'Intermediate Lookups'!G$1,$B$278, ""))</f>
        <v/>
      </c>
      <c r="H284" s="10" t="str">
        <f>IF($B$278="","",IF(VLOOKUP($B$278,Samples!$A$3:$D$100,2,FALSE)='Intermediate Lookups'!$A5&amp;'Intermediate Lookups'!H$1,$B$278, ""))</f>
        <v/>
      </c>
      <c r="I284" s="10" t="str">
        <f>IF($B$278="","",IF(VLOOKUP($B$278,Samples!$A$3:$D$100,2,FALSE)='Intermediate Lookups'!$A5&amp;'Intermediate Lookups'!I$1,$B$278, ""))</f>
        <v/>
      </c>
      <c r="J284" s="10" t="str">
        <f>IF($B$278="","",IF(VLOOKUP($B$278,Samples!$A$3:$D$100,2,FALSE)='Intermediate Lookups'!$A5&amp;'Intermediate Lookups'!J$1,$B$278, ""))</f>
        <v/>
      </c>
      <c r="K284" s="10" t="str">
        <f>IF($B$278="","",IF(VLOOKUP($B$278,Samples!$A$3:$D$100,2,FALSE)='Intermediate Lookups'!$A5&amp;'Intermediate Lookups'!K$1,$B$278, ""))</f>
        <v/>
      </c>
      <c r="L284" s="10" t="str">
        <f>IF($B$278="","",IF(VLOOKUP($B$278,Samples!$A$3:$D$100,2,FALSE)='Intermediate Lookups'!$A5&amp;'Intermediate Lookups'!L$1,$B$278, ""))</f>
        <v/>
      </c>
      <c r="M284" s="10" t="str">
        <f>IF($B$278="","",IF(VLOOKUP($B$278,Samples!$A$3:$D$100,2,FALSE)='Intermediate Lookups'!$A5&amp;'Intermediate Lookups'!M$1,$B$278, ""))</f>
        <v/>
      </c>
    </row>
    <row r="285" spans="1:14" x14ac:dyDescent="0.25">
      <c r="A285" t="str">
        <f>IF(B278="","","E")</f>
        <v/>
      </c>
      <c r="B285" s="10" t="str">
        <f>IF($B$278="","",IF(VLOOKUP($B$278,Samples!$A$3:$D$100,2,FALSE)='Intermediate Lookups'!$A6&amp;'Intermediate Lookups'!B$1,$B$278, ""))</f>
        <v/>
      </c>
      <c r="C285" s="10" t="str">
        <f>IF($B$278="","",IF(VLOOKUP($B$278,Samples!$A$3:$D$100,2,FALSE)='Intermediate Lookups'!$A6&amp;'Intermediate Lookups'!C$1,$B$278, ""))</f>
        <v/>
      </c>
      <c r="D285" s="10" t="str">
        <f>IF($B$278="","",IF(VLOOKUP($B$278,Samples!$A$3:$D$100,2,FALSE)='Intermediate Lookups'!$A6&amp;'Intermediate Lookups'!D$1,$B$278, ""))</f>
        <v/>
      </c>
      <c r="E285" s="10" t="str">
        <f>IF($B$278="","",IF(VLOOKUP($B$278,Samples!$A$3:$D$100,2,FALSE)='Intermediate Lookups'!$A6&amp;'Intermediate Lookups'!E$1,$B$278, ""))</f>
        <v/>
      </c>
      <c r="F285" s="10" t="str">
        <f>IF($B$278="","",IF(VLOOKUP($B$278,Samples!$A$3:$D$100,2,FALSE)='Intermediate Lookups'!$A6&amp;'Intermediate Lookups'!F$1,$B$278, ""))</f>
        <v/>
      </c>
      <c r="G285" s="10" t="str">
        <f>IF($B$278="","",IF(VLOOKUP($B$278,Samples!$A$3:$D$100,2,FALSE)='Intermediate Lookups'!$A6&amp;'Intermediate Lookups'!G$1,$B$278, ""))</f>
        <v/>
      </c>
      <c r="H285" s="10" t="str">
        <f>IF($B$278="","",IF(VLOOKUP($B$278,Samples!$A$3:$D$100,2,FALSE)='Intermediate Lookups'!$A6&amp;'Intermediate Lookups'!H$1,$B$278, ""))</f>
        <v/>
      </c>
      <c r="I285" s="10" t="str">
        <f>IF($B$278="","",IF(VLOOKUP($B$278,Samples!$A$3:$D$100,2,FALSE)='Intermediate Lookups'!$A6&amp;'Intermediate Lookups'!I$1,$B$278, ""))</f>
        <v/>
      </c>
      <c r="J285" s="10" t="str">
        <f>IF($B$278="","",IF(VLOOKUP($B$278,Samples!$A$3:$D$100,2,FALSE)='Intermediate Lookups'!$A6&amp;'Intermediate Lookups'!J$1,$B$278, ""))</f>
        <v/>
      </c>
      <c r="K285" s="10" t="str">
        <f>IF($B$278="","",IF(VLOOKUP($B$278,Samples!$A$3:$D$100,2,FALSE)='Intermediate Lookups'!$A6&amp;'Intermediate Lookups'!K$1,$B$278, ""))</f>
        <v/>
      </c>
      <c r="L285" s="10" t="str">
        <f>IF($B$278="","",IF(VLOOKUP($B$278,Samples!$A$3:$D$100,2,FALSE)='Intermediate Lookups'!$A6&amp;'Intermediate Lookups'!L$1,$B$278, ""))</f>
        <v/>
      </c>
      <c r="M285" s="10" t="str">
        <f>IF($B$278="","",IF(VLOOKUP($B$278,Samples!$A$3:$D$100,2,FALSE)='Intermediate Lookups'!$A6&amp;'Intermediate Lookups'!M$1,$B$278, ""))</f>
        <v/>
      </c>
    </row>
    <row r="286" spans="1:14" x14ac:dyDescent="0.25">
      <c r="A286" t="str">
        <f>IF(B278="","","F")</f>
        <v/>
      </c>
      <c r="B286" s="10" t="str">
        <f>IF($B$278="","",IF(VLOOKUP($B$278,Samples!$A$3:$D$100,2,FALSE)='Intermediate Lookups'!$A7&amp;'Intermediate Lookups'!B$1,$B$278, ""))</f>
        <v/>
      </c>
      <c r="C286" s="10" t="str">
        <f>IF($B$278="","",IF(VLOOKUP($B$278,Samples!$A$3:$D$100,2,FALSE)='Intermediate Lookups'!$A7&amp;'Intermediate Lookups'!C$1,$B$278, ""))</f>
        <v/>
      </c>
      <c r="D286" s="10" t="str">
        <f>IF($B$278="","",IF(VLOOKUP($B$278,Samples!$A$3:$D$100,2,FALSE)='Intermediate Lookups'!$A7&amp;'Intermediate Lookups'!D$1,$B$278, ""))</f>
        <v/>
      </c>
      <c r="E286" s="10" t="str">
        <f>IF($B$278="","",IF(VLOOKUP($B$278,Samples!$A$3:$D$100,2,FALSE)='Intermediate Lookups'!$A7&amp;'Intermediate Lookups'!E$1,$B$278, ""))</f>
        <v/>
      </c>
      <c r="F286" s="10" t="str">
        <f>IF($B$278="","",IF(VLOOKUP($B$278,Samples!$A$3:$D$100,2,FALSE)='Intermediate Lookups'!$A7&amp;'Intermediate Lookups'!F$1,$B$278, ""))</f>
        <v/>
      </c>
      <c r="G286" s="10" t="str">
        <f>IF($B$278="","",IF(VLOOKUP($B$278,Samples!$A$3:$D$100,2,FALSE)='Intermediate Lookups'!$A7&amp;'Intermediate Lookups'!G$1,$B$278, ""))</f>
        <v/>
      </c>
      <c r="H286" s="10" t="str">
        <f>IF($B$278="","",IF(VLOOKUP($B$278,Samples!$A$3:$D$100,2,FALSE)='Intermediate Lookups'!$A7&amp;'Intermediate Lookups'!H$1,$B$278, ""))</f>
        <v/>
      </c>
      <c r="I286" s="10" t="str">
        <f>IF($B$278="","",IF(VLOOKUP($B$278,Samples!$A$3:$D$100,2,FALSE)='Intermediate Lookups'!$A7&amp;'Intermediate Lookups'!I$1,$B$278, ""))</f>
        <v/>
      </c>
      <c r="J286" s="10" t="str">
        <f>IF($B$278="","",IF(VLOOKUP($B$278,Samples!$A$3:$D$100,2,FALSE)='Intermediate Lookups'!$A7&amp;'Intermediate Lookups'!J$1,$B$278, ""))</f>
        <v/>
      </c>
      <c r="K286" s="10" t="str">
        <f>IF($B$278="","",IF(VLOOKUP($B$278,Samples!$A$3:$D$100,2,FALSE)='Intermediate Lookups'!$A7&amp;'Intermediate Lookups'!K$1,$B$278, ""))</f>
        <v/>
      </c>
      <c r="L286" s="10" t="str">
        <f>IF($B$278="","",IF(VLOOKUP($B$278,Samples!$A$3:$D$100,2,FALSE)='Intermediate Lookups'!$A7&amp;'Intermediate Lookups'!L$1,$B$278, ""))</f>
        <v/>
      </c>
      <c r="M286" s="10" t="str">
        <f>IF($B$278="","",IF(VLOOKUP($B$278,Samples!$A$3:$D$100,2,FALSE)='Intermediate Lookups'!$A7&amp;'Intermediate Lookups'!M$1,$B$278, ""))</f>
        <v/>
      </c>
    </row>
    <row r="287" spans="1:14" x14ac:dyDescent="0.25">
      <c r="A287" t="str">
        <f>IF(B278="","","G")</f>
        <v/>
      </c>
      <c r="B287" s="10" t="str">
        <f>IF($B$278="","",IF(VLOOKUP($B$278,Samples!$A$3:$D$100,2,FALSE)='Intermediate Lookups'!$A8&amp;'Intermediate Lookups'!B$1,$B$278, ""))</f>
        <v/>
      </c>
      <c r="C287" s="10" t="str">
        <f>IF($B$278="","",IF(VLOOKUP($B$278,Samples!$A$3:$D$100,2,FALSE)='Intermediate Lookups'!$A8&amp;'Intermediate Lookups'!C$1,$B$278, ""))</f>
        <v/>
      </c>
      <c r="D287" s="10" t="str">
        <f>IF($B$278="","",IF(VLOOKUP($B$278,Samples!$A$3:$D$100,2,FALSE)='Intermediate Lookups'!$A8&amp;'Intermediate Lookups'!D$1,$B$278, ""))</f>
        <v/>
      </c>
      <c r="E287" s="10" t="str">
        <f>IF($B$278="","",IF(VLOOKUP($B$278,Samples!$A$3:$D$100,2,FALSE)='Intermediate Lookups'!$A8&amp;'Intermediate Lookups'!E$1,$B$278, ""))</f>
        <v/>
      </c>
      <c r="F287" s="10" t="str">
        <f>IF($B$278="","",IF(VLOOKUP($B$278,Samples!$A$3:$D$100,2,FALSE)='Intermediate Lookups'!$A8&amp;'Intermediate Lookups'!F$1,$B$278, ""))</f>
        <v/>
      </c>
      <c r="G287" s="10" t="str">
        <f>IF($B$278="","",IF(VLOOKUP($B$278,Samples!$A$3:$D$100,2,FALSE)='Intermediate Lookups'!$A8&amp;'Intermediate Lookups'!G$1,$B$278, ""))</f>
        <v/>
      </c>
      <c r="H287" s="10" t="str">
        <f>IF($B$278="","",IF(VLOOKUP($B$278,Samples!$A$3:$D$100,2,FALSE)='Intermediate Lookups'!$A8&amp;'Intermediate Lookups'!H$1,$B$278, ""))</f>
        <v/>
      </c>
      <c r="I287" s="10" t="str">
        <f>IF($B$278="","",IF(VLOOKUP($B$278,Samples!$A$3:$D$100,2,FALSE)='Intermediate Lookups'!$A8&amp;'Intermediate Lookups'!I$1,$B$278, ""))</f>
        <v/>
      </c>
      <c r="J287" s="10" t="str">
        <f>IF($B$278="","",IF(VLOOKUP($B$278,Samples!$A$3:$D$100,2,FALSE)='Intermediate Lookups'!$A8&amp;'Intermediate Lookups'!J$1,$B$278, ""))</f>
        <v/>
      </c>
      <c r="K287" s="10" t="str">
        <f>IF($B$278="","",IF(VLOOKUP($B$278,Samples!$A$3:$D$100,2,FALSE)='Intermediate Lookups'!$A8&amp;'Intermediate Lookups'!K$1,$B$278, ""))</f>
        <v/>
      </c>
      <c r="L287" s="10" t="str">
        <f>IF($B$278="","",IF(VLOOKUP($B$278,Samples!$A$3:$D$100,2,FALSE)='Intermediate Lookups'!$A8&amp;'Intermediate Lookups'!L$1,$B$278, ""))</f>
        <v/>
      </c>
      <c r="M287" s="10" t="str">
        <f>IF($B$278="","",IF(VLOOKUP($B$278,Samples!$A$3:$D$100,2,FALSE)='Intermediate Lookups'!$A8&amp;'Intermediate Lookups'!M$1,$B$278, ""))</f>
        <v/>
      </c>
    </row>
    <row r="288" spans="1:14" x14ac:dyDescent="0.25">
      <c r="A288" t="str">
        <f>IF(B278="","","H")</f>
        <v/>
      </c>
      <c r="B288" s="10" t="str">
        <f>IF($B$278="","",IF(VLOOKUP($B$278,Samples!$A$3:$D$100,2,FALSE)='Intermediate Lookups'!$A9&amp;'Intermediate Lookups'!B$1,$B$278, ""))</f>
        <v/>
      </c>
      <c r="C288" s="10" t="str">
        <f>IF($B$278="","",IF(VLOOKUP($B$278,Samples!$A$3:$D$100,2,FALSE)='Intermediate Lookups'!$A9&amp;'Intermediate Lookups'!C$1,$B$278, ""))</f>
        <v/>
      </c>
      <c r="D288" s="10" t="str">
        <f>IF($B$278="","",IF(VLOOKUP($B$278,Samples!$A$3:$D$100,2,FALSE)='Intermediate Lookups'!$A9&amp;'Intermediate Lookups'!D$1,$B$278, ""))</f>
        <v/>
      </c>
      <c r="E288" s="10" t="str">
        <f>IF($B$278="","",IF(VLOOKUP($B$278,Samples!$A$3:$D$100,2,FALSE)='Intermediate Lookups'!$A9&amp;'Intermediate Lookups'!E$1,$B$278, ""))</f>
        <v/>
      </c>
      <c r="F288" s="10" t="str">
        <f>IF($B$278="","",IF(VLOOKUP($B$278,Samples!$A$3:$D$100,2,FALSE)='Intermediate Lookups'!$A9&amp;'Intermediate Lookups'!F$1,$B$278, ""))</f>
        <v/>
      </c>
      <c r="G288" s="10" t="str">
        <f>IF($B$278="","",IF(VLOOKUP($B$278,Samples!$A$3:$D$100,2,FALSE)='Intermediate Lookups'!$A9&amp;'Intermediate Lookups'!G$1,$B$278, ""))</f>
        <v/>
      </c>
      <c r="H288" s="10" t="str">
        <f>IF($B$278="","",IF(VLOOKUP($B$278,Samples!$A$3:$D$100,2,FALSE)='Intermediate Lookups'!$A9&amp;'Intermediate Lookups'!H$1,$B$278, ""))</f>
        <v/>
      </c>
      <c r="I288" s="10" t="str">
        <f>IF($B$278="","",IF(VLOOKUP($B$278,Samples!$A$3:$D$100,2,FALSE)='Intermediate Lookups'!$A9&amp;'Intermediate Lookups'!I$1,$B$278, ""))</f>
        <v/>
      </c>
      <c r="J288" s="10" t="str">
        <f>IF($B$278="","",IF(VLOOKUP($B$278,Samples!$A$3:$D$100,2,FALSE)='Intermediate Lookups'!$A9&amp;'Intermediate Lookups'!J$1,$B$278, ""))</f>
        <v/>
      </c>
      <c r="K288" s="10" t="str">
        <f>IF($B$278="","",IF(VLOOKUP($B$278,Samples!$A$3:$D$100,2,FALSE)='Intermediate Lookups'!$A9&amp;'Intermediate Lookups'!K$1,$B$278, ""))</f>
        <v/>
      </c>
      <c r="L288" s="10" t="str">
        <f>IF($B$278="","",IF(VLOOKUP($B$278,Samples!$A$3:$D$100,2,FALSE)='Intermediate Lookups'!$A9&amp;'Intermediate Lookups'!L$1,$B$278, ""))</f>
        <v/>
      </c>
      <c r="M288" s="10" t="str">
        <f>IF($B$278="","",IF(VLOOKUP($B$278,Samples!$A$3:$D$100,2,FALSE)='Intermediate Lookups'!$A9&amp;'Intermediate Lookups'!M$1,$B$278, ""))</f>
        <v/>
      </c>
    </row>
    <row r="290" spans="1:14" x14ac:dyDescent="0.25">
      <c r="A290" t="str">
        <f>IF(B290="","","Pipetting step")</f>
        <v/>
      </c>
      <c r="B290" t="str">
        <f>IF(ISBLANK(Samples!A27),"",Samples!A27)</f>
        <v/>
      </c>
      <c r="C290" t="str">
        <f>IF(B290="","",VLOOKUP(B290,Samples!$A$3:$D$100,4,FALSE))</f>
        <v/>
      </c>
      <c r="D290" t="str">
        <f>IF(B290="","",8)</f>
        <v/>
      </c>
      <c r="E290" t="str">
        <f>IF(B290="","",12)</f>
        <v/>
      </c>
      <c r="F290" t="str">
        <f>IF(B290="","","Standard")</f>
        <v/>
      </c>
      <c r="G290" t="str">
        <f>IF(B290="","","Color")</f>
        <v/>
      </c>
      <c r="I290" t="str">
        <f>IF(B290="","",6)</f>
        <v/>
      </c>
      <c r="J290" t="str">
        <f>IF(B290="","",6)</f>
        <v/>
      </c>
      <c r="K290" t="str">
        <f>IF(B290="","","Normal")</f>
        <v/>
      </c>
      <c r="L290" t="str">
        <f>IF(B290="","","Single-channel")</f>
        <v/>
      </c>
      <c r="M290" t="str">
        <f>IF(B290="","","No")</f>
        <v/>
      </c>
      <c r="N290" t="str">
        <f>IF(B290="","","No")</f>
        <v/>
      </c>
    </row>
    <row r="291" spans="1:14" x14ac:dyDescent="0.25">
      <c r="M291" t="str">
        <f>IF(B290="","","Per well")</f>
        <v/>
      </c>
      <c r="N291" t="str">
        <f>IF(B290="","","On source")</f>
        <v/>
      </c>
    </row>
    <row r="292" spans="1:14" x14ac:dyDescent="0.25">
      <c r="B292" t="str">
        <f>IF(B290="","",1)</f>
        <v/>
      </c>
      <c r="C292" t="str">
        <f>IF(B290="","",2)</f>
        <v/>
      </c>
      <c r="D292" t="str">
        <f>IF(B290="","",3)</f>
        <v/>
      </c>
      <c r="E292" t="str">
        <f>IF(B290="","",4)</f>
        <v/>
      </c>
      <c r="F292" t="str">
        <f>IF(B290="","",5)</f>
        <v/>
      </c>
      <c r="G292" t="str">
        <f>IF(B290="","",6)</f>
        <v/>
      </c>
      <c r="H292" t="str">
        <f>IF(B290="","",7)</f>
        <v/>
      </c>
      <c r="I292" t="str">
        <f>IF(B290="","",8)</f>
        <v/>
      </c>
      <c r="J292" t="str">
        <f>IF(B290="","",9)</f>
        <v/>
      </c>
      <c r="K292" t="str">
        <f>IF(B290="","",10)</f>
        <v/>
      </c>
      <c r="L292" t="str">
        <f>IF(B290="","",11)</f>
        <v/>
      </c>
      <c r="M292" t="str">
        <f>IF(B290="","",12)</f>
        <v/>
      </c>
    </row>
    <row r="293" spans="1:14" x14ac:dyDescent="0.25">
      <c r="A293" t="str">
        <f>IF(B290="","","A")</f>
        <v/>
      </c>
      <c r="B293" s="10" t="str">
        <f>IF($B$290="","",IF(VLOOKUP($B$290,Samples!$A$3:$D$100,2,FALSE)='Intermediate Lookups'!$A2&amp;'Intermediate Lookups'!B$1,$B$290, ""))</f>
        <v/>
      </c>
      <c r="C293" s="10" t="str">
        <f>IF($B$290="","",IF(VLOOKUP($B$290,Samples!$A$3:$D$100,2,FALSE)='Intermediate Lookups'!$A2&amp;'Intermediate Lookups'!C$1,$B$290, ""))</f>
        <v/>
      </c>
      <c r="D293" s="10" t="str">
        <f>IF($B$290="","",IF(VLOOKUP($B$290,Samples!$A$3:$D$100,2,FALSE)='Intermediate Lookups'!$A2&amp;'Intermediate Lookups'!D$1,$B$290, ""))</f>
        <v/>
      </c>
      <c r="E293" s="10" t="str">
        <f>IF($B$290="","",IF(VLOOKUP($B$290,Samples!$A$3:$D$100,2,FALSE)='Intermediate Lookups'!$A2&amp;'Intermediate Lookups'!E$1,$B$290, ""))</f>
        <v/>
      </c>
      <c r="F293" s="10" t="str">
        <f>IF($B$290="","",IF(VLOOKUP($B$290,Samples!$A$3:$D$100,2,FALSE)='Intermediate Lookups'!$A2&amp;'Intermediate Lookups'!F$1,$B$290, ""))</f>
        <v/>
      </c>
      <c r="G293" s="10" t="str">
        <f>IF($B$290="","",IF(VLOOKUP($B$290,Samples!$A$3:$D$100,2,FALSE)='Intermediate Lookups'!$A2&amp;'Intermediate Lookups'!G$1,$B$290, ""))</f>
        <v/>
      </c>
      <c r="H293" s="10" t="str">
        <f>IF($B$290="","",IF(VLOOKUP($B$290,Samples!$A$3:$D$100,2,FALSE)='Intermediate Lookups'!$A2&amp;'Intermediate Lookups'!H$1,$B$290, ""))</f>
        <v/>
      </c>
      <c r="I293" s="10" t="str">
        <f>IF($B$290="","",IF(VLOOKUP($B$290,Samples!$A$3:$D$100,2,FALSE)='Intermediate Lookups'!$A2&amp;'Intermediate Lookups'!I$1,$B$290, ""))</f>
        <v/>
      </c>
      <c r="J293" s="10" t="str">
        <f>IF($B$290="","",IF(VLOOKUP($B$290,Samples!$A$3:$D$100,2,FALSE)='Intermediate Lookups'!$A2&amp;'Intermediate Lookups'!J$1,$B$290, ""))</f>
        <v/>
      </c>
      <c r="K293" s="10" t="str">
        <f>IF($B$290="","",IF(VLOOKUP($B$290,Samples!$A$3:$D$100,2,FALSE)='Intermediate Lookups'!$A2&amp;'Intermediate Lookups'!K$1,$B$290, ""))</f>
        <v/>
      </c>
      <c r="L293" s="10" t="str">
        <f>IF($B$290="","",IF(VLOOKUP($B$290,Samples!$A$3:$D$100,2,FALSE)='Intermediate Lookups'!$A2&amp;'Intermediate Lookups'!L$1,$B$290, ""))</f>
        <v/>
      </c>
      <c r="M293" s="10" t="str">
        <f>IF($B$290="","",IF(VLOOKUP($B$290,Samples!$A$3:$D$100,2,FALSE)='Intermediate Lookups'!$A2&amp;'Intermediate Lookups'!M$1,$B$290, ""))</f>
        <v/>
      </c>
    </row>
    <row r="294" spans="1:14" x14ac:dyDescent="0.25">
      <c r="A294" t="str">
        <f>IF(B290="","","B")</f>
        <v/>
      </c>
      <c r="B294" s="10" t="str">
        <f>IF($B$290="","",IF(VLOOKUP($B$290,Samples!$A$3:$D$100,2,FALSE)='Intermediate Lookups'!$A3&amp;'Intermediate Lookups'!B$1,$B$290, ""))</f>
        <v/>
      </c>
      <c r="C294" s="10" t="str">
        <f>IF($B$290="","",IF(VLOOKUP($B$290,Samples!$A$3:$D$100,2,FALSE)='Intermediate Lookups'!$A3&amp;'Intermediate Lookups'!C$1,$B$290, ""))</f>
        <v/>
      </c>
      <c r="D294" s="10" t="str">
        <f>IF($B$290="","",IF(VLOOKUP($B$290,Samples!$A$3:$D$100,2,FALSE)='Intermediate Lookups'!$A3&amp;'Intermediate Lookups'!D$1,$B$290, ""))</f>
        <v/>
      </c>
      <c r="E294" s="10" t="str">
        <f>IF($B$290="","",IF(VLOOKUP($B$290,Samples!$A$3:$D$100,2,FALSE)='Intermediate Lookups'!$A3&amp;'Intermediate Lookups'!E$1,$B$290, ""))</f>
        <v/>
      </c>
      <c r="F294" s="10" t="str">
        <f>IF($B$290="","",IF(VLOOKUP($B$290,Samples!$A$3:$D$100,2,FALSE)='Intermediate Lookups'!$A3&amp;'Intermediate Lookups'!F$1,$B$290, ""))</f>
        <v/>
      </c>
      <c r="G294" s="10" t="str">
        <f>IF($B$290="","",IF(VLOOKUP($B$290,Samples!$A$3:$D$100,2,FALSE)='Intermediate Lookups'!$A3&amp;'Intermediate Lookups'!G$1,$B$290, ""))</f>
        <v/>
      </c>
      <c r="H294" s="10" t="str">
        <f>IF($B$290="","",IF(VLOOKUP($B$290,Samples!$A$3:$D$100,2,FALSE)='Intermediate Lookups'!$A3&amp;'Intermediate Lookups'!H$1,$B$290, ""))</f>
        <v/>
      </c>
      <c r="I294" s="10" t="str">
        <f>IF($B$290="","",IF(VLOOKUP($B$290,Samples!$A$3:$D$100,2,FALSE)='Intermediate Lookups'!$A3&amp;'Intermediate Lookups'!I$1,$B$290, ""))</f>
        <v/>
      </c>
      <c r="J294" s="10" t="str">
        <f>IF($B$290="","",IF(VLOOKUP($B$290,Samples!$A$3:$D$100,2,FALSE)='Intermediate Lookups'!$A3&amp;'Intermediate Lookups'!J$1,$B$290, ""))</f>
        <v/>
      </c>
      <c r="K294" s="10" t="str">
        <f>IF($B$290="","",IF(VLOOKUP($B$290,Samples!$A$3:$D$100,2,FALSE)='Intermediate Lookups'!$A3&amp;'Intermediate Lookups'!K$1,$B$290, ""))</f>
        <v/>
      </c>
      <c r="L294" s="10" t="str">
        <f>IF($B$290="","",IF(VLOOKUP($B$290,Samples!$A$3:$D$100,2,FALSE)='Intermediate Lookups'!$A3&amp;'Intermediate Lookups'!L$1,$B$290, ""))</f>
        <v/>
      </c>
      <c r="M294" s="10" t="str">
        <f>IF($B$290="","",IF(VLOOKUP($B$290,Samples!$A$3:$D$100,2,FALSE)='Intermediate Lookups'!$A3&amp;'Intermediate Lookups'!M$1,$B$290, ""))</f>
        <v/>
      </c>
    </row>
    <row r="295" spans="1:14" x14ac:dyDescent="0.25">
      <c r="A295" t="str">
        <f>IF(B290="","","C")</f>
        <v/>
      </c>
      <c r="B295" s="10" t="str">
        <f>IF($B$290="","",IF(VLOOKUP($B$290,Samples!$A$3:$D$100,2,FALSE)='Intermediate Lookups'!$A4&amp;'Intermediate Lookups'!B$1,$B$290, ""))</f>
        <v/>
      </c>
      <c r="C295" s="10" t="str">
        <f>IF($B$290="","",IF(VLOOKUP($B$290,Samples!$A$3:$D$100,2,FALSE)='Intermediate Lookups'!$A4&amp;'Intermediate Lookups'!C$1,$B$290, ""))</f>
        <v/>
      </c>
      <c r="D295" s="10" t="str">
        <f>IF($B$290="","",IF(VLOOKUP($B$290,Samples!$A$3:$D$100,2,FALSE)='Intermediate Lookups'!$A4&amp;'Intermediate Lookups'!D$1,$B$290, ""))</f>
        <v/>
      </c>
      <c r="E295" s="10" t="str">
        <f>IF($B$290="","",IF(VLOOKUP($B$290,Samples!$A$3:$D$100,2,FALSE)='Intermediate Lookups'!$A4&amp;'Intermediate Lookups'!E$1,$B$290, ""))</f>
        <v/>
      </c>
      <c r="F295" s="10" t="str">
        <f>IF($B$290="","",IF(VLOOKUP($B$290,Samples!$A$3:$D$100,2,FALSE)='Intermediate Lookups'!$A4&amp;'Intermediate Lookups'!F$1,$B$290, ""))</f>
        <v/>
      </c>
      <c r="G295" s="10" t="str">
        <f>IF($B$290="","",IF(VLOOKUP($B$290,Samples!$A$3:$D$100,2,FALSE)='Intermediate Lookups'!$A4&amp;'Intermediate Lookups'!G$1,$B$290, ""))</f>
        <v/>
      </c>
      <c r="H295" s="10" t="str">
        <f>IF($B$290="","",IF(VLOOKUP($B$290,Samples!$A$3:$D$100,2,FALSE)='Intermediate Lookups'!$A4&amp;'Intermediate Lookups'!H$1,$B$290, ""))</f>
        <v/>
      </c>
      <c r="I295" s="10" t="str">
        <f>IF($B$290="","",IF(VLOOKUP($B$290,Samples!$A$3:$D$100,2,FALSE)='Intermediate Lookups'!$A4&amp;'Intermediate Lookups'!I$1,$B$290, ""))</f>
        <v/>
      </c>
      <c r="J295" s="10" t="str">
        <f>IF($B$290="","",IF(VLOOKUP($B$290,Samples!$A$3:$D$100,2,FALSE)='Intermediate Lookups'!$A4&amp;'Intermediate Lookups'!J$1,$B$290, ""))</f>
        <v/>
      </c>
      <c r="K295" s="10" t="str">
        <f>IF($B$290="","",IF(VLOOKUP($B$290,Samples!$A$3:$D$100,2,FALSE)='Intermediate Lookups'!$A4&amp;'Intermediate Lookups'!K$1,$B$290, ""))</f>
        <v/>
      </c>
      <c r="L295" s="10" t="str">
        <f>IF($B$290="","",IF(VLOOKUP($B$290,Samples!$A$3:$D$100,2,FALSE)='Intermediate Lookups'!$A4&amp;'Intermediate Lookups'!L$1,$B$290, ""))</f>
        <v/>
      </c>
      <c r="M295" s="10" t="str">
        <f>IF($B$290="","",IF(VLOOKUP($B$290,Samples!$A$3:$D$100,2,FALSE)='Intermediate Lookups'!$A4&amp;'Intermediate Lookups'!M$1,$B$290, ""))</f>
        <v/>
      </c>
    </row>
    <row r="296" spans="1:14" x14ac:dyDescent="0.25">
      <c r="A296" t="str">
        <f>IF(B290="","","D")</f>
        <v/>
      </c>
      <c r="B296" s="10" t="str">
        <f>IF($B$290="","",IF(VLOOKUP($B$290,Samples!$A$3:$D$100,2,FALSE)='Intermediate Lookups'!$A5&amp;'Intermediate Lookups'!B$1,$B$290, ""))</f>
        <v/>
      </c>
      <c r="C296" s="10" t="str">
        <f>IF($B$290="","",IF(VLOOKUP($B$290,Samples!$A$3:$D$100,2,FALSE)='Intermediate Lookups'!$A5&amp;'Intermediate Lookups'!C$1,$B$290, ""))</f>
        <v/>
      </c>
      <c r="D296" s="10" t="str">
        <f>IF($B$290="","",IF(VLOOKUP($B$290,Samples!$A$3:$D$100,2,FALSE)='Intermediate Lookups'!$A5&amp;'Intermediate Lookups'!D$1,$B$290, ""))</f>
        <v/>
      </c>
      <c r="E296" s="10" t="str">
        <f>IF($B$290="","",IF(VLOOKUP($B$290,Samples!$A$3:$D$100,2,FALSE)='Intermediate Lookups'!$A5&amp;'Intermediate Lookups'!E$1,$B$290, ""))</f>
        <v/>
      </c>
      <c r="F296" s="10" t="str">
        <f>IF($B$290="","",IF(VLOOKUP($B$290,Samples!$A$3:$D$100,2,FALSE)='Intermediate Lookups'!$A5&amp;'Intermediate Lookups'!F$1,$B$290, ""))</f>
        <v/>
      </c>
      <c r="G296" s="10" t="str">
        <f>IF($B$290="","",IF(VLOOKUP($B$290,Samples!$A$3:$D$100,2,FALSE)='Intermediate Lookups'!$A5&amp;'Intermediate Lookups'!G$1,$B$290, ""))</f>
        <v/>
      </c>
      <c r="H296" s="10" t="str">
        <f>IF($B$290="","",IF(VLOOKUP($B$290,Samples!$A$3:$D$100,2,FALSE)='Intermediate Lookups'!$A5&amp;'Intermediate Lookups'!H$1,$B$290, ""))</f>
        <v/>
      </c>
      <c r="I296" s="10" t="str">
        <f>IF($B$290="","",IF(VLOOKUP($B$290,Samples!$A$3:$D$100,2,FALSE)='Intermediate Lookups'!$A5&amp;'Intermediate Lookups'!I$1,$B$290, ""))</f>
        <v/>
      </c>
      <c r="J296" s="10" t="str">
        <f>IF($B$290="","",IF(VLOOKUP($B$290,Samples!$A$3:$D$100,2,FALSE)='Intermediate Lookups'!$A5&amp;'Intermediate Lookups'!J$1,$B$290, ""))</f>
        <v/>
      </c>
      <c r="K296" s="10" t="str">
        <f>IF($B$290="","",IF(VLOOKUP($B$290,Samples!$A$3:$D$100,2,FALSE)='Intermediate Lookups'!$A5&amp;'Intermediate Lookups'!K$1,$B$290, ""))</f>
        <v/>
      </c>
      <c r="L296" s="10" t="str">
        <f>IF($B$290="","",IF(VLOOKUP($B$290,Samples!$A$3:$D$100,2,FALSE)='Intermediate Lookups'!$A5&amp;'Intermediate Lookups'!L$1,$B$290, ""))</f>
        <v/>
      </c>
      <c r="M296" s="10" t="str">
        <f>IF($B$290="","",IF(VLOOKUP($B$290,Samples!$A$3:$D$100,2,FALSE)='Intermediate Lookups'!$A5&amp;'Intermediate Lookups'!M$1,$B$290, ""))</f>
        <v/>
      </c>
    </row>
    <row r="297" spans="1:14" x14ac:dyDescent="0.25">
      <c r="A297" t="str">
        <f>IF(B290="","","E")</f>
        <v/>
      </c>
      <c r="B297" s="10" t="str">
        <f>IF($B$290="","",IF(VLOOKUP($B$290,Samples!$A$3:$D$100,2,FALSE)='Intermediate Lookups'!$A6&amp;'Intermediate Lookups'!B$1,$B$290, ""))</f>
        <v/>
      </c>
      <c r="C297" s="10" t="str">
        <f>IF($B$290="","",IF(VLOOKUP($B$290,Samples!$A$3:$D$100,2,FALSE)='Intermediate Lookups'!$A6&amp;'Intermediate Lookups'!C$1,$B$290, ""))</f>
        <v/>
      </c>
      <c r="D297" s="10" t="str">
        <f>IF($B$290="","",IF(VLOOKUP($B$290,Samples!$A$3:$D$100,2,FALSE)='Intermediate Lookups'!$A6&amp;'Intermediate Lookups'!D$1,$B$290, ""))</f>
        <v/>
      </c>
      <c r="E297" s="10" t="str">
        <f>IF($B$290="","",IF(VLOOKUP($B$290,Samples!$A$3:$D$100,2,FALSE)='Intermediate Lookups'!$A6&amp;'Intermediate Lookups'!E$1,$B$290, ""))</f>
        <v/>
      </c>
      <c r="F297" s="10" t="str">
        <f>IF($B$290="","",IF(VLOOKUP($B$290,Samples!$A$3:$D$100,2,FALSE)='Intermediate Lookups'!$A6&amp;'Intermediate Lookups'!F$1,$B$290, ""))</f>
        <v/>
      </c>
      <c r="G297" s="10" t="str">
        <f>IF($B$290="","",IF(VLOOKUP($B$290,Samples!$A$3:$D$100,2,FALSE)='Intermediate Lookups'!$A6&amp;'Intermediate Lookups'!G$1,$B$290, ""))</f>
        <v/>
      </c>
      <c r="H297" s="10" t="str">
        <f>IF($B$290="","",IF(VLOOKUP($B$290,Samples!$A$3:$D$100,2,FALSE)='Intermediate Lookups'!$A6&amp;'Intermediate Lookups'!H$1,$B$290, ""))</f>
        <v/>
      </c>
      <c r="I297" s="10" t="str">
        <f>IF($B$290="","",IF(VLOOKUP($B$290,Samples!$A$3:$D$100,2,FALSE)='Intermediate Lookups'!$A6&amp;'Intermediate Lookups'!I$1,$B$290, ""))</f>
        <v/>
      </c>
      <c r="J297" s="10" t="str">
        <f>IF($B$290="","",IF(VLOOKUP($B$290,Samples!$A$3:$D$100,2,FALSE)='Intermediate Lookups'!$A6&amp;'Intermediate Lookups'!J$1,$B$290, ""))</f>
        <v/>
      </c>
      <c r="K297" s="10" t="str">
        <f>IF($B$290="","",IF(VLOOKUP($B$290,Samples!$A$3:$D$100,2,FALSE)='Intermediate Lookups'!$A6&amp;'Intermediate Lookups'!K$1,$B$290, ""))</f>
        <v/>
      </c>
      <c r="L297" s="10" t="str">
        <f>IF($B$290="","",IF(VLOOKUP($B$290,Samples!$A$3:$D$100,2,FALSE)='Intermediate Lookups'!$A6&amp;'Intermediate Lookups'!L$1,$B$290, ""))</f>
        <v/>
      </c>
      <c r="M297" s="10" t="str">
        <f>IF($B$290="","",IF(VLOOKUP($B$290,Samples!$A$3:$D$100,2,FALSE)='Intermediate Lookups'!$A6&amp;'Intermediate Lookups'!M$1,$B$290, ""))</f>
        <v/>
      </c>
    </row>
    <row r="298" spans="1:14" x14ac:dyDescent="0.25">
      <c r="A298" t="str">
        <f>IF(B290="","","F")</f>
        <v/>
      </c>
      <c r="B298" s="10" t="str">
        <f>IF($B$290="","",IF(VLOOKUP($B$290,Samples!$A$3:$D$100,2,FALSE)='Intermediate Lookups'!$A7&amp;'Intermediate Lookups'!B$1,$B$290, ""))</f>
        <v/>
      </c>
      <c r="C298" s="10" t="str">
        <f>IF($B$290="","",IF(VLOOKUP($B$290,Samples!$A$3:$D$100,2,FALSE)='Intermediate Lookups'!$A7&amp;'Intermediate Lookups'!C$1,$B$290, ""))</f>
        <v/>
      </c>
      <c r="D298" s="10" t="str">
        <f>IF($B$290="","",IF(VLOOKUP($B$290,Samples!$A$3:$D$100,2,FALSE)='Intermediate Lookups'!$A7&amp;'Intermediate Lookups'!D$1,$B$290, ""))</f>
        <v/>
      </c>
      <c r="E298" s="10" t="str">
        <f>IF($B$290="","",IF(VLOOKUP($B$290,Samples!$A$3:$D$100,2,FALSE)='Intermediate Lookups'!$A7&amp;'Intermediate Lookups'!E$1,$B$290, ""))</f>
        <v/>
      </c>
      <c r="F298" s="10" t="str">
        <f>IF($B$290="","",IF(VLOOKUP($B$290,Samples!$A$3:$D$100,2,FALSE)='Intermediate Lookups'!$A7&amp;'Intermediate Lookups'!F$1,$B$290, ""))</f>
        <v/>
      </c>
      <c r="G298" s="10" t="str">
        <f>IF($B$290="","",IF(VLOOKUP($B$290,Samples!$A$3:$D$100,2,FALSE)='Intermediate Lookups'!$A7&amp;'Intermediate Lookups'!G$1,$B$290, ""))</f>
        <v/>
      </c>
      <c r="H298" s="10" t="str">
        <f>IF($B$290="","",IF(VLOOKUP($B$290,Samples!$A$3:$D$100,2,FALSE)='Intermediate Lookups'!$A7&amp;'Intermediate Lookups'!H$1,$B$290, ""))</f>
        <v/>
      </c>
      <c r="I298" s="10" t="str">
        <f>IF($B$290="","",IF(VLOOKUP($B$290,Samples!$A$3:$D$100,2,FALSE)='Intermediate Lookups'!$A7&amp;'Intermediate Lookups'!I$1,$B$290, ""))</f>
        <v/>
      </c>
      <c r="J298" s="10" t="str">
        <f>IF($B$290="","",IF(VLOOKUP($B$290,Samples!$A$3:$D$100,2,FALSE)='Intermediate Lookups'!$A7&amp;'Intermediate Lookups'!J$1,$B$290, ""))</f>
        <v/>
      </c>
      <c r="K298" s="10" t="str">
        <f>IF($B$290="","",IF(VLOOKUP($B$290,Samples!$A$3:$D$100,2,FALSE)='Intermediate Lookups'!$A7&amp;'Intermediate Lookups'!K$1,$B$290, ""))</f>
        <v/>
      </c>
      <c r="L298" s="10" t="str">
        <f>IF($B$290="","",IF(VLOOKUP($B$290,Samples!$A$3:$D$100,2,FALSE)='Intermediate Lookups'!$A7&amp;'Intermediate Lookups'!L$1,$B$290, ""))</f>
        <v/>
      </c>
      <c r="M298" s="10" t="str">
        <f>IF($B$290="","",IF(VLOOKUP($B$290,Samples!$A$3:$D$100,2,FALSE)='Intermediate Lookups'!$A7&amp;'Intermediate Lookups'!M$1,$B$290, ""))</f>
        <v/>
      </c>
    </row>
    <row r="299" spans="1:14" x14ac:dyDescent="0.25">
      <c r="A299" t="str">
        <f>IF(B290="","","G")</f>
        <v/>
      </c>
      <c r="B299" s="10" t="str">
        <f>IF($B$290="","",IF(VLOOKUP($B$290,Samples!$A$3:$D$100,2,FALSE)='Intermediate Lookups'!$A8&amp;'Intermediate Lookups'!B$1,$B$290, ""))</f>
        <v/>
      </c>
      <c r="C299" s="10" t="str">
        <f>IF($B$290="","",IF(VLOOKUP($B$290,Samples!$A$3:$D$100,2,FALSE)='Intermediate Lookups'!$A8&amp;'Intermediate Lookups'!C$1,$B$290, ""))</f>
        <v/>
      </c>
      <c r="D299" s="10" t="str">
        <f>IF($B$290="","",IF(VLOOKUP($B$290,Samples!$A$3:$D$100,2,FALSE)='Intermediate Lookups'!$A8&amp;'Intermediate Lookups'!D$1,$B$290, ""))</f>
        <v/>
      </c>
      <c r="E299" s="10" t="str">
        <f>IF($B$290="","",IF(VLOOKUP($B$290,Samples!$A$3:$D$100,2,FALSE)='Intermediate Lookups'!$A8&amp;'Intermediate Lookups'!E$1,$B$290, ""))</f>
        <v/>
      </c>
      <c r="F299" s="10" t="str">
        <f>IF($B$290="","",IF(VLOOKUP($B$290,Samples!$A$3:$D$100,2,FALSE)='Intermediate Lookups'!$A8&amp;'Intermediate Lookups'!F$1,$B$290, ""))</f>
        <v/>
      </c>
      <c r="G299" s="10" t="str">
        <f>IF($B$290="","",IF(VLOOKUP($B$290,Samples!$A$3:$D$100,2,FALSE)='Intermediate Lookups'!$A8&amp;'Intermediate Lookups'!G$1,$B$290, ""))</f>
        <v/>
      </c>
      <c r="H299" s="10" t="str">
        <f>IF($B$290="","",IF(VLOOKUP($B$290,Samples!$A$3:$D$100,2,FALSE)='Intermediate Lookups'!$A8&amp;'Intermediate Lookups'!H$1,$B$290, ""))</f>
        <v/>
      </c>
      <c r="I299" s="10" t="str">
        <f>IF($B$290="","",IF(VLOOKUP($B$290,Samples!$A$3:$D$100,2,FALSE)='Intermediate Lookups'!$A8&amp;'Intermediate Lookups'!I$1,$B$290, ""))</f>
        <v/>
      </c>
      <c r="J299" s="10" t="str">
        <f>IF($B$290="","",IF(VLOOKUP($B$290,Samples!$A$3:$D$100,2,FALSE)='Intermediate Lookups'!$A8&amp;'Intermediate Lookups'!J$1,$B$290, ""))</f>
        <v/>
      </c>
      <c r="K299" s="10" t="str">
        <f>IF($B$290="","",IF(VLOOKUP($B$290,Samples!$A$3:$D$100,2,FALSE)='Intermediate Lookups'!$A8&amp;'Intermediate Lookups'!K$1,$B$290, ""))</f>
        <v/>
      </c>
      <c r="L299" s="10" t="str">
        <f>IF($B$290="","",IF(VLOOKUP($B$290,Samples!$A$3:$D$100,2,FALSE)='Intermediate Lookups'!$A8&amp;'Intermediate Lookups'!L$1,$B$290, ""))</f>
        <v/>
      </c>
      <c r="M299" s="10" t="str">
        <f>IF($B$290="","",IF(VLOOKUP($B$290,Samples!$A$3:$D$100,2,FALSE)='Intermediate Lookups'!$A8&amp;'Intermediate Lookups'!M$1,$B$290, ""))</f>
        <v/>
      </c>
    </row>
    <row r="300" spans="1:14" x14ac:dyDescent="0.25">
      <c r="A300" t="str">
        <f>IF(B290="","","H")</f>
        <v/>
      </c>
      <c r="B300" s="10" t="str">
        <f>IF($B$290="","",IF(VLOOKUP($B$290,Samples!$A$3:$D$100,2,FALSE)='Intermediate Lookups'!$A9&amp;'Intermediate Lookups'!B$1,$B$290, ""))</f>
        <v/>
      </c>
      <c r="C300" s="10" t="str">
        <f>IF($B$290="","",IF(VLOOKUP($B$290,Samples!$A$3:$D$100,2,FALSE)='Intermediate Lookups'!$A9&amp;'Intermediate Lookups'!C$1,$B$290, ""))</f>
        <v/>
      </c>
      <c r="D300" s="10" t="str">
        <f>IF($B$290="","",IF(VLOOKUP($B$290,Samples!$A$3:$D$100,2,FALSE)='Intermediate Lookups'!$A9&amp;'Intermediate Lookups'!D$1,$B$290, ""))</f>
        <v/>
      </c>
      <c r="E300" s="10" t="str">
        <f>IF($B$290="","",IF(VLOOKUP($B$290,Samples!$A$3:$D$100,2,FALSE)='Intermediate Lookups'!$A9&amp;'Intermediate Lookups'!E$1,$B$290, ""))</f>
        <v/>
      </c>
      <c r="F300" s="10" t="str">
        <f>IF($B$290="","",IF(VLOOKUP($B$290,Samples!$A$3:$D$100,2,FALSE)='Intermediate Lookups'!$A9&amp;'Intermediate Lookups'!F$1,$B$290, ""))</f>
        <v/>
      </c>
      <c r="G300" s="10" t="str">
        <f>IF($B$290="","",IF(VLOOKUP($B$290,Samples!$A$3:$D$100,2,FALSE)='Intermediate Lookups'!$A9&amp;'Intermediate Lookups'!G$1,$B$290, ""))</f>
        <v/>
      </c>
      <c r="H300" s="10" t="str">
        <f>IF($B$290="","",IF(VLOOKUP($B$290,Samples!$A$3:$D$100,2,FALSE)='Intermediate Lookups'!$A9&amp;'Intermediate Lookups'!H$1,$B$290, ""))</f>
        <v/>
      </c>
      <c r="I300" s="10" t="str">
        <f>IF($B$290="","",IF(VLOOKUP($B$290,Samples!$A$3:$D$100,2,FALSE)='Intermediate Lookups'!$A9&amp;'Intermediate Lookups'!I$1,$B$290, ""))</f>
        <v/>
      </c>
      <c r="J300" s="10" t="str">
        <f>IF($B$290="","",IF(VLOOKUP($B$290,Samples!$A$3:$D$100,2,FALSE)='Intermediate Lookups'!$A9&amp;'Intermediate Lookups'!J$1,$B$290, ""))</f>
        <v/>
      </c>
      <c r="K300" s="10" t="str">
        <f>IF($B$290="","",IF(VLOOKUP($B$290,Samples!$A$3:$D$100,2,FALSE)='Intermediate Lookups'!$A9&amp;'Intermediate Lookups'!K$1,$B$290, ""))</f>
        <v/>
      </c>
      <c r="L300" s="10" t="str">
        <f>IF($B$290="","",IF(VLOOKUP($B$290,Samples!$A$3:$D$100,2,FALSE)='Intermediate Lookups'!$A9&amp;'Intermediate Lookups'!L$1,$B$290, ""))</f>
        <v/>
      </c>
      <c r="M300" s="10" t="str">
        <f>IF($B$290="","",IF(VLOOKUP($B$290,Samples!$A$3:$D$100,2,FALSE)='Intermediate Lookups'!$A9&amp;'Intermediate Lookups'!M$1,$B$290, ""))</f>
        <v/>
      </c>
    </row>
    <row r="302" spans="1:14" x14ac:dyDescent="0.25">
      <c r="A302" t="str">
        <f>IF(B302="","","Pipetting step")</f>
        <v/>
      </c>
      <c r="B302" t="str">
        <f>IF(ISBLANK(Samples!A28),"",Samples!A28)</f>
        <v/>
      </c>
      <c r="C302" t="str">
        <f>IF(B302="","",VLOOKUP(B302,Samples!$A$3:$D$100,4,FALSE))</f>
        <v/>
      </c>
      <c r="D302" t="str">
        <f>IF(B302="","",8)</f>
        <v/>
      </c>
      <c r="E302" t="str">
        <f>IF(B302="","",12)</f>
        <v/>
      </c>
      <c r="F302" t="str">
        <f>IF(B302="","","Standard")</f>
        <v/>
      </c>
      <c r="G302" t="str">
        <f>IF(B302="","","Color")</f>
        <v/>
      </c>
      <c r="I302" t="str">
        <f>IF(B302="","",6)</f>
        <v/>
      </c>
      <c r="J302" t="str">
        <f>IF(B302="","",6)</f>
        <v/>
      </c>
      <c r="K302" t="str">
        <f>IF(B302="","","Normal")</f>
        <v/>
      </c>
      <c r="L302" t="str">
        <f>IF(B302="","","Single-channel")</f>
        <v/>
      </c>
      <c r="M302" t="str">
        <f>IF(B302="","","No")</f>
        <v/>
      </c>
      <c r="N302" t="str">
        <f>IF(B302="","","No")</f>
        <v/>
      </c>
    </row>
    <row r="303" spans="1:14" x14ac:dyDescent="0.25">
      <c r="M303" t="str">
        <f>IF(B302="","","Per well")</f>
        <v/>
      </c>
      <c r="N303" t="str">
        <f>IF(B302="","","On source")</f>
        <v/>
      </c>
    </row>
    <row r="304" spans="1:14" x14ac:dyDescent="0.25">
      <c r="B304" t="str">
        <f>IF(B302="","",1)</f>
        <v/>
      </c>
      <c r="C304" t="str">
        <f>IF(B302="","",2)</f>
        <v/>
      </c>
      <c r="D304" t="str">
        <f>IF(B302="","",3)</f>
        <v/>
      </c>
      <c r="E304" t="str">
        <f>IF(B302="","",4)</f>
        <v/>
      </c>
      <c r="F304" t="str">
        <f>IF(B302="","",5)</f>
        <v/>
      </c>
      <c r="G304" t="str">
        <f>IF(B302="","",6)</f>
        <v/>
      </c>
      <c r="H304" t="str">
        <f>IF(B302="","",7)</f>
        <v/>
      </c>
      <c r="I304" t="str">
        <f>IF(B302="","",8)</f>
        <v/>
      </c>
      <c r="J304" t="str">
        <f>IF(B302="","",9)</f>
        <v/>
      </c>
      <c r="K304" t="str">
        <f>IF(B302="","",10)</f>
        <v/>
      </c>
      <c r="L304" t="str">
        <f>IF(B302="","",11)</f>
        <v/>
      </c>
      <c r="M304" t="str">
        <f>IF(B302="","",12)</f>
        <v/>
      </c>
    </row>
    <row r="305" spans="1:14" x14ac:dyDescent="0.25">
      <c r="A305" t="str">
        <f>IF(B302="","","A")</f>
        <v/>
      </c>
      <c r="B305" s="10" t="str">
        <f>IF($B$302="","",IF(VLOOKUP($B$302,Samples!$A$3:$D$100,2,FALSE)='Intermediate Lookups'!$A2&amp;'Intermediate Lookups'!B$1,$B$302, ""))</f>
        <v/>
      </c>
      <c r="C305" s="10" t="str">
        <f>IF($B$302="","",IF(VLOOKUP($B$302,Samples!$A$3:$D$100,2,FALSE)='Intermediate Lookups'!$A2&amp;'Intermediate Lookups'!C$1,$B$302, ""))</f>
        <v/>
      </c>
      <c r="D305" s="10" t="str">
        <f>IF($B$302="","",IF(VLOOKUP($B$302,Samples!$A$3:$D$100,2,FALSE)='Intermediate Lookups'!$A2&amp;'Intermediate Lookups'!D$1,$B$302, ""))</f>
        <v/>
      </c>
      <c r="E305" s="10" t="str">
        <f>IF($B$302="","",IF(VLOOKUP($B$302,Samples!$A$3:$D$100,2,FALSE)='Intermediate Lookups'!$A2&amp;'Intermediate Lookups'!E$1,$B$302, ""))</f>
        <v/>
      </c>
      <c r="F305" s="10" t="str">
        <f>IF($B$302="","",IF(VLOOKUP($B$302,Samples!$A$3:$D$100,2,FALSE)='Intermediate Lookups'!$A2&amp;'Intermediate Lookups'!F$1,$B$302, ""))</f>
        <v/>
      </c>
      <c r="G305" s="10" t="str">
        <f>IF($B$302="","",IF(VLOOKUP($B$302,Samples!$A$3:$D$100,2,FALSE)='Intermediate Lookups'!$A2&amp;'Intermediate Lookups'!G$1,$B$302, ""))</f>
        <v/>
      </c>
      <c r="H305" s="10" t="str">
        <f>IF($B$302="","",IF(VLOOKUP($B$302,Samples!$A$3:$D$100,2,FALSE)='Intermediate Lookups'!$A2&amp;'Intermediate Lookups'!H$1,$B$302, ""))</f>
        <v/>
      </c>
      <c r="I305" s="10" t="str">
        <f>IF($B$302="","",IF(VLOOKUP($B$302,Samples!$A$3:$D$100,2,FALSE)='Intermediate Lookups'!$A2&amp;'Intermediate Lookups'!I$1,$B$302, ""))</f>
        <v/>
      </c>
      <c r="J305" s="10" t="str">
        <f>IF($B$302="","",IF(VLOOKUP($B$302,Samples!$A$3:$D$100,2,FALSE)='Intermediate Lookups'!$A2&amp;'Intermediate Lookups'!J$1,$B$302, ""))</f>
        <v/>
      </c>
      <c r="K305" s="10" t="str">
        <f>IF($B$302="","",IF(VLOOKUP($B$302,Samples!$A$3:$D$100,2,FALSE)='Intermediate Lookups'!$A2&amp;'Intermediate Lookups'!K$1,$B$302, ""))</f>
        <v/>
      </c>
      <c r="L305" s="10" t="str">
        <f>IF($B$302="","",IF(VLOOKUP($B$302,Samples!$A$3:$D$100,2,FALSE)='Intermediate Lookups'!$A2&amp;'Intermediate Lookups'!L$1,$B$302, ""))</f>
        <v/>
      </c>
      <c r="M305" s="10" t="str">
        <f>IF($B$302="","",IF(VLOOKUP($B$302,Samples!$A$3:$D$100,2,FALSE)='Intermediate Lookups'!$A2&amp;'Intermediate Lookups'!M$1,$B$302, ""))</f>
        <v/>
      </c>
    </row>
    <row r="306" spans="1:14" x14ac:dyDescent="0.25">
      <c r="A306" t="str">
        <f>IF(B302="","","B")</f>
        <v/>
      </c>
      <c r="B306" s="10" t="str">
        <f>IF($B$302="","",IF(VLOOKUP($B$302,Samples!$A$3:$D$100,2,FALSE)='Intermediate Lookups'!$A3&amp;'Intermediate Lookups'!B$1,$B$302, ""))</f>
        <v/>
      </c>
      <c r="C306" s="10" t="str">
        <f>IF($B$302="","",IF(VLOOKUP($B$302,Samples!$A$3:$D$100,2,FALSE)='Intermediate Lookups'!$A3&amp;'Intermediate Lookups'!C$1,$B$302, ""))</f>
        <v/>
      </c>
      <c r="D306" s="10" t="str">
        <f>IF($B$302="","",IF(VLOOKUP($B$302,Samples!$A$3:$D$100,2,FALSE)='Intermediate Lookups'!$A3&amp;'Intermediate Lookups'!D$1,$B$302, ""))</f>
        <v/>
      </c>
      <c r="E306" s="10" t="str">
        <f>IF($B$302="","",IF(VLOOKUP($B$302,Samples!$A$3:$D$100,2,FALSE)='Intermediate Lookups'!$A3&amp;'Intermediate Lookups'!E$1,$B$302, ""))</f>
        <v/>
      </c>
      <c r="F306" s="10" t="str">
        <f>IF($B$302="","",IF(VLOOKUP($B$302,Samples!$A$3:$D$100,2,FALSE)='Intermediate Lookups'!$A3&amp;'Intermediate Lookups'!F$1,$B$302, ""))</f>
        <v/>
      </c>
      <c r="G306" s="10" t="str">
        <f>IF($B$302="","",IF(VLOOKUP($B$302,Samples!$A$3:$D$100,2,FALSE)='Intermediate Lookups'!$A3&amp;'Intermediate Lookups'!G$1,$B$302, ""))</f>
        <v/>
      </c>
      <c r="H306" s="10" t="str">
        <f>IF($B$302="","",IF(VLOOKUP($B$302,Samples!$A$3:$D$100,2,FALSE)='Intermediate Lookups'!$A3&amp;'Intermediate Lookups'!H$1,$B$302, ""))</f>
        <v/>
      </c>
      <c r="I306" s="10" t="str">
        <f>IF($B$302="","",IF(VLOOKUP($B$302,Samples!$A$3:$D$100,2,FALSE)='Intermediate Lookups'!$A3&amp;'Intermediate Lookups'!I$1,$B$302, ""))</f>
        <v/>
      </c>
      <c r="J306" s="10" t="str">
        <f>IF($B$302="","",IF(VLOOKUP($B$302,Samples!$A$3:$D$100,2,FALSE)='Intermediate Lookups'!$A3&amp;'Intermediate Lookups'!J$1,$B$302, ""))</f>
        <v/>
      </c>
      <c r="K306" s="10" t="str">
        <f>IF($B$302="","",IF(VLOOKUP($B$302,Samples!$A$3:$D$100,2,FALSE)='Intermediate Lookups'!$A3&amp;'Intermediate Lookups'!K$1,$B$302, ""))</f>
        <v/>
      </c>
      <c r="L306" s="10" t="str">
        <f>IF($B$302="","",IF(VLOOKUP($B$302,Samples!$A$3:$D$100,2,FALSE)='Intermediate Lookups'!$A3&amp;'Intermediate Lookups'!L$1,$B$302, ""))</f>
        <v/>
      </c>
      <c r="M306" s="10" t="str">
        <f>IF($B$302="","",IF(VLOOKUP($B$302,Samples!$A$3:$D$100,2,FALSE)='Intermediate Lookups'!$A3&amp;'Intermediate Lookups'!M$1,$B$302, ""))</f>
        <v/>
      </c>
    </row>
    <row r="307" spans="1:14" x14ac:dyDescent="0.25">
      <c r="A307" t="str">
        <f>IF(B302="","","C")</f>
        <v/>
      </c>
      <c r="B307" s="10" t="str">
        <f>IF($B$302="","",IF(VLOOKUP($B$302,Samples!$A$3:$D$100,2,FALSE)='Intermediate Lookups'!$A4&amp;'Intermediate Lookups'!B$1,$B$302, ""))</f>
        <v/>
      </c>
      <c r="C307" s="10" t="str">
        <f>IF($B$302="","",IF(VLOOKUP($B$302,Samples!$A$3:$D$100,2,FALSE)='Intermediate Lookups'!$A4&amp;'Intermediate Lookups'!C$1,$B$302, ""))</f>
        <v/>
      </c>
      <c r="D307" s="10" t="str">
        <f>IF($B$302="","",IF(VLOOKUP($B$302,Samples!$A$3:$D$100,2,FALSE)='Intermediate Lookups'!$A4&amp;'Intermediate Lookups'!D$1,$B$302, ""))</f>
        <v/>
      </c>
      <c r="E307" s="10" t="str">
        <f>IF($B$302="","",IF(VLOOKUP($B$302,Samples!$A$3:$D$100,2,FALSE)='Intermediate Lookups'!$A4&amp;'Intermediate Lookups'!E$1,$B$302, ""))</f>
        <v/>
      </c>
      <c r="F307" s="10" t="str">
        <f>IF($B$302="","",IF(VLOOKUP($B$302,Samples!$A$3:$D$100,2,FALSE)='Intermediate Lookups'!$A4&amp;'Intermediate Lookups'!F$1,$B$302, ""))</f>
        <v/>
      </c>
      <c r="G307" s="10" t="str">
        <f>IF($B$302="","",IF(VLOOKUP($B$302,Samples!$A$3:$D$100,2,FALSE)='Intermediate Lookups'!$A4&amp;'Intermediate Lookups'!G$1,$B$302, ""))</f>
        <v/>
      </c>
      <c r="H307" s="10" t="str">
        <f>IF($B$302="","",IF(VLOOKUP($B$302,Samples!$A$3:$D$100,2,FALSE)='Intermediate Lookups'!$A4&amp;'Intermediate Lookups'!H$1,$B$302, ""))</f>
        <v/>
      </c>
      <c r="I307" s="10" t="str">
        <f>IF($B$302="","",IF(VLOOKUP($B$302,Samples!$A$3:$D$100,2,FALSE)='Intermediate Lookups'!$A4&amp;'Intermediate Lookups'!I$1,$B$302, ""))</f>
        <v/>
      </c>
      <c r="J307" s="10" t="str">
        <f>IF($B$302="","",IF(VLOOKUP($B$302,Samples!$A$3:$D$100,2,FALSE)='Intermediate Lookups'!$A4&amp;'Intermediate Lookups'!J$1,$B$302, ""))</f>
        <v/>
      </c>
      <c r="K307" s="10" t="str">
        <f>IF($B$302="","",IF(VLOOKUP($B$302,Samples!$A$3:$D$100,2,FALSE)='Intermediate Lookups'!$A4&amp;'Intermediate Lookups'!K$1,$B$302, ""))</f>
        <v/>
      </c>
      <c r="L307" s="10" t="str">
        <f>IF($B$302="","",IF(VLOOKUP($B$302,Samples!$A$3:$D$100,2,FALSE)='Intermediate Lookups'!$A4&amp;'Intermediate Lookups'!L$1,$B$302, ""))</f>
        <v/>
      </c>
      <c r="M307" s="10" t="str">
        <f>IF($B$302="","",IF(VLOOKUP($B$302,Samples!$A$3:$D$100,2,FALSE)='Intermediate Lookups'!$A4&amp;'Intermediate Lookups'!M$1,$B$302, ""))</f>
        <v/>
      </c>
    </row>
    <row r="308" spans="1:14" x14ac:dyDescent="0.25">
      <c r="A308" t="str">
        <f>IF(B302="","","D")</f>
        <v/>
      </c>
      <c r="B308" s="10" t="str">
        <f>IF($B$302="","",IF(VLOOKUP($B$302,Samples!$A$3:$D$100,2,FALSE)='Intermediate Lookups'!$A5&amp;'Intermediate Lookups'!B$1,$B$302, ""))</f>
        <v/>
      </c>
      <c r="C308" s="10" t="str">
        <f>IF($B$302="","",IF(VLOOKUP($B$302,Samples!$A$3:$D$100,2,FALSE)='Intermediate Lookups'!$A5&amp;'Intermediate Lookups'!C$1,$B$302, ""))</f>
        <v/>
      </c>
      <c r="D308" s="10" t="str">
        <f>IF($B$302="","",IF(VLOOKUP($B$302,Samples!$A$3:$D$100,2,FALSE)='Intermediate Lookups'!$A5&amp;'Intermediate Lookups'!D$1,$B$302, ""))</f>
        <v/>
      </c>
      <c r="E308" s="10" t="str">
        <f>IF($B$302="","",IF(VLOOKUP($B$302,Samples!$A$3:$D$100,2,FALSE)='Intermediate Lookups'!$A5&amp;'Intermediate Lookups'!E$1,$B$302, ""))</f>
        <v/>
      </c>
      <c r="F308" s="10" t="str">
        <f>IF($B$302="","",IF(VLOOKUP($B$302,Samples!$A$3:$D$100,2,FALSE)='Intermediate Lookups'!$A5&amp;'Intermediate Lookups'!F$1,$B$302, ""))</f>
        <v/>
      </c>
      <c r="G308" s="10" t="str">
        <f>IF($B$302="","",IF(VLOOKUP($B$302,Samples!$A$3:$D$100,2,FALSE)='Intermediate Lookups'!$A5&amp;'Intermediate Lookups'!G$1,$B$302, ""))</f>
        <v/>
      </c>
      <c r="H308" s="10" t="str">
        <f>IF($B$302="","",IF(VLOOKUP($B$302,Samples!$A$3:$D$100,2,FALSE)='Intermediate Lookups'!$A5&amp;'Intermediate Lookups'!H$1,$B$302, ""))</f>
        <v/>
      </c>
      <c r="I308" s="10" t="str">
        <f>IF($B$302="","",IF(VLOOKUP($B$302,Samples!$A$3:$D$100,2,FALSE)='Intermediate Lookups'!$A5&amp;'Intermediate Lookups'!I$1,$B$302, ""))</f>
        <v/>
      </c>
      <c r="J308" s="10" t="str">
        <f>IF($B$302="","",IF(VLOOKUP($B$302,Samples!$A$3:$D$100,2,FALSE)='Intermediate Lookups'!$A5&amp;'Intermediate Lookups'!J$1,$B$302, ""))</f>
        <v/>
      </c>
      <c r="K308" s="10" t="str">
        <f>IF($B$302="","",IF(VLOOKUP($B$302,Samples!$A$3:$D$100,2,FALSE)='Intermediate Lookups'!$A5&amp;'Intermediate Lookups'!K$1,$B$302, ""))</f>
        <v/>
      </c>
      <c r="L308" s="10" t="str">
        <f>IF($B$302="","",IF(VLOOKUP($B$302,Samples!$A$3:$D$100,2,FALSE)='Intermediate Lookups'!$A5&amp;'Intermediate Lookups'!L$1,$B$302, ""))</f>
        <v/>
      </c>
      <c r="M308" s="10" t="str">
        <f>IF($B$302="","",IF(VLOOKUP($B$302,Samples!$A$3:$D$100,2,FALSE)='Intermediate Lookups'!$A5&amp;'Intermediate Lookups'!M$1,$B$302, ""))</f>
        <v/>
      </c>
    </row>
    <row r="309" spans="1:14" x14ac:dyDescent="0.25">
      <c r="A309" t="str">
        <f>IF(B302="","","E")</f>
        <v/>
      </c>
      <c r="B309" s="10" t="str">
        <f>IF($B$302="","",IF(VLOOKUP($B$302,Samples!$A$3:$D$100,2,FALSE)='Intermediate Lookups'!$A6&amp;'Intermediate Lookups'!B$1,$B$302, ""))</f>
        <v/>
      </c>
      <c r="C309" s="10" t="str">
        <f>IF($B$302="","",IF(VLOOKUP($B$302,Samples!$A$3:$D$100,2,FALSE)='Intermediate Lookups'!$A6&amp;'Intermediate Lookups'!C$1,$B$302, ""))</f>
        <v/>
      </c>
      <c r="D309" s="10" t="str">
        <f>IF($B$302="","",IF(VLOOKUP($B$302,Samples!$A$3:$D$100,2,FALSE)='Intermediate Lookups'!$A6&amp;'Intermediate Lookups'!D$1,$B$302, ""))</f>
        <v/>
      </c>
      <c r="E309" s="10" t="str">
        <f>IF($B$302="","",IF(VLOOKUP($B$302,Samples!$A$3:$D$100,2,FALSE)='Intermediate Lookups'!$A6&amp;'Intermediate Lookups'!E$1,$B$302, ""))</f>
        <v/>
      </c>
      <c r="F309" s="10" t="str">
        <f>IF($B$302="","",IF(VLOOKUP($B$302,Samples!$A$3:$D$100,2,FALSE)='Intermediate Lookups'!$A6&amp;'Intermediate Lookups'!F$1,$B$302, ""))</f>
        <v/>
      </c>
      <c r="G309" s="10" t="str">
        <f>IF($B$302="","",IF(VLOOKUP($B$302,Samples!$A$3:$D$100,2,FALSE)='Intermediate Lookups'!$A6&amp;'Intermediate Lookups'!G$1,$B$302, ""))</f>
        <v/>
      </c>
      <c r="H309" s="10" t="str">
        <f>IF($B$302="","",IF(VLOOKUP($B$302,Samples!$A$3:$D$100,2,FALSE)='Intermediate Lookups'!$A6&amp;'Intermediate Lookups'!H$1,$B$302, ""))</f>
        <v/>
      </c>
      <c r="I309" s="10" t="str">
        <f>IF($B$302="","",IF(VLOOKUP($B$302,Samples!$A$3:$D$100,2,FALSE)='Intermediate Lookups'!$A6&amp;'Intermediate Lookups'!I$1,$B$302, ""))</f>
        <v/>
      </c>
      <c r="J309" s="10" t="str">
        <f>IF($B$302="","",IF(VLOOKUP($B$302,Samples!$A$3:$D$100,2,FALSE)='Intermediate Lookups'!$A6&amp;'Intermediate Lookups'!J$1,$B$302, ""))</f>
        <v/>
      </c>
      <c r="K309" s="10" t="str">
        <f>IF($B$302="","",IF(VLOOKUP($B$302,Samples!$A$3:$D$100,2,FALSE)='Intermediate Lookups'!$A6&amp;'Intermediate Lookups'!K$1,$B$302, ""))</f>
        <v/>
      </c>
      <c r="L309" s="10" t="str">
        <f>IF($B$302="","",IF(VLOOKUP($B$302,Samples!$A$3:$D$100,2,FALSE)='Intermediate Lookups'!$A6&amp;'Intermediate Lookups'!L$1,$B$302, ""))</f>
        <v/>
      </c>
      <c r="M309" s="10" t="str">
        <f>IF($B$302="","",IF(VLOOKUP($B$302,Samples!$A$3:$D$100,2,FALSE)='Intermediate Lookups'!$A6&amp;'Intermediate Lookups'!M$1,$B$302, ""))</f>
        <v/>
      </c>
    </row>
    <row r="310" spans="1:14" x14ac:dyDescent="0.25">
      <c r="A310" t="str">
        <f>IF(B302="","","F")</f>
        <v/>
      </c>
      <c r="B310" s="10" t="str">
        <f>IF($B$302="","",IF(VLOOKUP($B$302,Samples!$A$3:$D$100,2,FALSE)='Intermediate Lookups'!$A7&amp;'Intermediate Lookups'!B$1,$B$302, ""))</f>
        <v/>
      </c>
      <c r="C310" s="10" t="str">
        <f>IF($B$302="","",IF(VLOOKUP($B$302,Samples!$A$3:$D$100,2,FALSE)='Intermediate Lookups'!$A7&amp;'Intermediate Lookups'!C$1,$B$302, ""))</f>
        <v/>
      </c>
      <c r="D310" s="10" t="str">
        <f>IF($B$302="","",IF(VLOOKUP($B$302,Samples!$A$3:$D$100,2,FALSE)='Intermediate Lookups'!$A7&amp;'Intermediate Lookups'!D$1,$B$302, ""))</f>
        <v/>
      </c>
      <c r="E310" s="10" t="str">
        <f>IF($B$302="","",IF(VLOOKUP($B$302,Samples!$A$3:$D$100,2,FALSE)='Intermediate Lookups'!$A7&amp;'Intermediate Lookups'!E$1,$B$302, ""))</f>
        <v/>
      </c>
      <c r="F310" s="10" t="str">
        <f>IF($B$302="","",IF(VLOOKUP($B$302,Samples!$A$3:$D$100,2,FALSE)='Intermediate Lookups'!$A7&amp;'Intermediate Lookups'!F$1,$B$302, ""))</f>
        <v/>
      </c>
      <c r="G310" s="10" t="str">
        <f>IF($B$302="","",IF(VLOOKUP($B$302,Samples!$A$3:$D$100,2,FALSE)='Intermediate Lookups'!$A7&amp;'Intermediate Lookups'!G$1,$B$302, ""))</f>
        <v/>
      </c>
      <c r="H310" s="10" t="str">
        <f>IF($B$302="","",IF(VLOOKUP($B$302,Samples!$A$3:$D$100,2,FALSE)='Intermediate Lookups'!$A7&amp;'Intermediate Lookups'!H$1,$B$302, ""))</f>
        <v/>
      </c>
      <c r="I310" s="10" t="str">
        <f>IF($B$302="","",IF(VLOOKUP($B$302,Samples!$A$3:$D$100,2,FALSE)='Intermediate Lookups'!$A7&amp;'Intermediate Lookups'!I$1,$B$302, ""))</f>
        <v/>
      </c>
      <c r="J310" s="10" t="str">
        <f>IF($B$302="","",IF(VLOOKUP($B$302,Samples!$A$3:$D$100,2,FALSE)='Intermediate Lookups'!$A7&amp;'Intermediate Lookups'!J$1,$B$302, ""))</f>
        <v/>
      </c>
      <c r="K310" s="10" t="str">
        <f>IF($B$302="","",IF(VLOOKUP($B$302,Samples!$A$3:$D$100,2,FALSE)='Intermediate Lookups'!$A7&amp;'Intermediate Lookups'!K$1,$B$302, ""))</f>
        <v/>
      </c>
      <c r="L310" s="10" t="str">
        <f>IF($B$302="","",IF(VLOOKUP($B$302,Samples!$A$3:$D$100,2,FALSE)='Intermediate Lookups'!$A7&amp;'Intermediate Lookups'!L$1,$B$302, ""))</f>
        <v/>
      </c>
      <c r="M310" s="10" t="str">
        <f>IF($B$302="","",IF(VLOOKUP($B$302,Samples!$A$3:$D$100,2,FALSE)='Intermediate Lookups'!$A7&amp;'Intermediate Lookups'!M$1,$B$302, ""))</f>
        <v/>
      </c>
    </row>
    <row r="311" spans="1:14" x14ac:dyDescent="0.25">
      <c r="A311" t="str">
        <f>IF(B302="","","G")</f>
        <v/>
      </c>
      <c r="B311" s="10" t="str">
        <f>IF($B$302="","",IF(VLOOKUP($B$302,Samples!$A$3:$D$100,2,FALSE)='Intermediate Lookups'!$A8&amp;'Intermediate Lookups'!B$1,$B$302, ""))</f>
        <v/>
      </c>
      <c r="C311" s="10" t="str">
        <f>IF($B$302="","",IF(VLOOKUP($B$302,Samples!$A$3:$D$100,2,FALSE)='Intermediate Lookups'!$A8&amp;'Intermediate Lookups'!C$1,$B$302, ""))</f>
        <v/>
      </c>
      <c r="D311" s="10" t="str">
        <f>IF($B$302="","",IF(VLOOKUP($B$302,Samples!$A$3:$D$100,2,FALSE)='Intermediate Lookups'!$A8&amp;'Intermediate Lookups'!D$1,$B$302, ""))</f>
        <v/>
      </c>
      <c r="E311" s="10" t="str">
        <f>IF($B$302="","",IF(VLOOKUP($B$302,Samples!$A$3:$D$100,2,FALSE)='Intermediate Lookups'!$A8&amp;'Intermediate Lookups'!E$1,$B$302, ""))</f>
        <v/>
      </c>
      <c r="F311" s="10" t="str">
        <f>IF($B$302="","",IF(VLOOKUP($B$302,Samples!$A$3:$D$100,2,FALSE)='Intermediate Lookups'!$A8&amp;'Intermediate Lookups'!F$1,$B$302, ""))</f>
        <v/>
      </c>
      <c r="G311" s="10" t="str">
        <f>IF($B$302="","",IF(VLOOKUP($B$302,Samples!$A$3:$D$100,2,FALSE)='Intermediate Lookups'!$A8&amp;'Intermediate Lookups'!G$1,$B$302, ""))</f>
        <v/>
      </c>
      <c r="H311" s="10" t="str">
        <f>IF($B$302="","",IF(VLOOKUP($B$302,Samples!$A$3:$D$100,2,FALSE)='Intermediate Lookups'!$A8&amp;'Intermediate Lookups'!H$1,$B$302, ""))</f>
        <v/>
      </c>
      <c r="I311" s="10" t="str">
        <f>IF($B$302="","",IF(VLOOKUP($B$302,Samples!$A$3:$D$100,2,FALSE)='Intermediate Lookups'!$A8&amp;'Intermediate Lookups'!I$1,$B$302, ""))</f>
        <v/>
      </c>
      <c r="J311" s="10" t="str">
        <f>IF($B$302="","",IF(VLOOKUP($B$302,Samples!$A$3:$D$100,2,FALSE)='Intermediate Lookups'!$A8&amp;'Intermediate Lookups'!J$1,$B$302, ""))</f>
        <v/>
      </c>
      <c r="K311" s="10" t="str">
        <f>IF($B$302="","",IF(VLOOKUP($B$302,Samples!$A$3:$D$100,2,FALSE)='Intermediate Lookups'!$A8&amp;'Intermediate Lookups'!K$1,$B$302, ""))</f>
        <v/>
      </c>
      <c r="L311" s="10" t="str">
        <f>IF($B$302="","",IF(VLOOKUP($B$302,Samples!$A$3:$D$100,2,FALSE)='Intermediate Lookups'!$A8&amp;'Intermediate Lookups'!L$1,$B$302, ""))</f>
        <v/>
      </c>
      <c r="M311" s="10" t="str">
        <f>IF($B$302="","",IF(VLOOKUP($B$302,Samples!$A$3:$D$100,2,FALSE)='Intermediate Lookups'!$A8&amp;'Intermediate Lookups'!M$1,$B$302, ""))</f>
        <v/>
      </c>
    </row>
    <row r="312" spans="1:14" x14ac:dyDescent="0.25">
      <c r="A312" t="str">
        <f>IF(B302="","","H")</f>
        <v/>
      </c>
      <c r="B312" s="10" t="str">
        <f>IF($B$302="","",IF(VLOOKUP($B$302,Samples!$A$3:$D$100,2,FALSE)='Intermediate Lookups'!$A9&amp;'Intermediate Lookups'!B$1,$B$302, ""))</f>
        <v/>
      </c>
      <c r="C312" s="10" t="str">
        <f>IF($B$302="","",IF(VLOOKUP($B$302,Samples!$A$3:$D$100,2,FALSE)='Intermediate Lookups'!$A9&amp;'Intermediate Lookups'!C$1,$B$302, ""))</f>
        <v/>
      </c>
      <c r="D312" s="10" t="str">
        <f>IF($B$302="","",IF(VLOOKUP($B$302,Samples!$A$3:$D$100,2,FALSE)='Intermediate Lookups'!$A9&amp;'Intermediate Lookups'!D$1,$B$302, ""))</f>
        <v/>
      </c>
      <c r="E312" s="10" t="str">
        <f>IF($B$302="","",IF(VLOOKUP($B$302,Samples!$A$3:$D$100,2,FALSE)='Intermediate Lookups'!$A9&amp;'Intermediate Lookups'!E$1,$B$302, ""))</f>
        <v/>
      </c>
      <c r="F312" s="10" t="str">
        <f>IF($B$302="","",IF(VLOOKUP($B$302,Samples!$A$3:$D$100,2,FALSE)='Intermediate Lookups'!$A9&amp;'Intermediate Lookups'!F$1,$B$302, ""))</f>
        <v/>
      </c>
      <c r="G312" s="10" t="str">
        <f>IF($B$302="","",IF(VLOOKUP($B$302,Samples!$A$3:$D$100,2,FALSE)='Intermediate Lookups'!$A9&amp;'Intermediate Lookups'!G$1,$B$302, ""))</f>
        <v/>
      </c>
      <c r="H312" s="10" t="str">
        <f>IF($B$302="","",IF(VLOOKUP($B$302,Samples!$A$3:$D$100,2,FALSE)='Intermediate Lookups'!$A9&amp;'Intermediate Lookups'!H$1,$B$302, ""))</f>
        <v/>
      </c>
      <c r="I312" s="10" t="str">
        <f>IF($B$302="","",IF(VLOOKUP($B$302,Samples!$A$3:$D$100,2,FALSE)='Intermediate Lookups'!$A9&amp;'Intermediate Lookups'!I$1,$B$302, ""))</f>
        <v/>
      </c>
      <c r="J312" s="10" t="str">
        <f>IF($B$302="","",IF(VLOOKUP($B$302,Samples!$A$3:$D$100,2,FALSE)='Intermediate Lookups'!$A9&amp;'Intermediate Lookups'!J$1,$B$302, ""))</f>
        <v/>
      </c>
      <c r="K312" s="10" t="str">
        <f>IF($B$302="","",IF(VLOOKUP($B$302,Samples!$A$3:$D$100,2,FALSE)='Intermediate Lookups'!$A9&amp;'Intermediate Lookups'!K$1,$B$302, ""))</f>
        <v/>
      </c>
      <c r="L312" s="10" t="str">
        <f>IF($B$302="","",IF(VLOOKUP($B$302,Samples!$A$3:$D$100,2,FALSE)='Intermediate Lookups'!$A9&amp;'Intermediate Lookups'!L$1,$B$302, ""))</f>
        <v/>
      </c>
      <c r="M312" s="10" t="str">
        <f>IF($B$302="","",IF(VLOOKUP($B$302,Samples!$A$3:$D$100,2,FALSE)='Intermediate Lookups'!$A9&amp;'Intermediate Lookups'!M$1,$B$302, ""))</f>
        <v/>
      </c>
    </row>
    <row r="314" spans="1:14" x14ac:dyDescent="0.25">
      <c r="A314" t="str">
        <f>IF(B314="","","Pipetting step")</f>
        <v/>
      </c>
      <c r="B314" t="str">
        <f>IF(ISBLANK(Samples!A29),"",Samples!A29)</f>
        <v/>
      </c>
      <c r="C314" t="str">
        <f>IF(B314="","",VLOOKUP(B314,Samples!$A$3:$D$100,4,FALSE))</f>
        <v/>
      </c>
      <c r="D314" t="str">
        <f>IF(B314="","",8)</f>
        <v/>
      </c>
      <c r="E314" t="str">
        <f>IF(B314="","",12)</f>
        <v/>
      </c>
      <c r="F314" t="str">
        <f>IF(B314="","","Standard")</f>
        <v/>
      </c>
      <c r="G314" t="str">
        <f>IF(B314="","","Color")</f>
        <v/>
      </c>
      <c r="I314" t="str">
        <f>IF(B314="","",6)</f>
        <v/>
      </c>
      <c r="J314" t="str">
        <f>IF(B314="","",6)</f>
        <v/>
      </c>
      <c r="K314" t="str">
        <f>IF(B314="","","Normal")</f>
        <v/>
      </c>
      <c r="L314" t="str">
        <f>IF(B314="","","Single-channel")</f>
        <v/>
      </c>
      <c r="M314" t="str">
        <f>IF(B314="","","No")</f>
        <v/>
      </c>
      <c r="N314" t="str">
        <f>IF(B314="","","No")</f>
        <v/>
      </c>
    </row>
    <row r="315" spans="1:14" x14ac:dyDescent="0.25">
      <c r="M315" t="str">
        <f>IF(B314="","","Per well")</f>
        <v/>
      </c>
      <c r="N315" t="str">
        <f>IF(B314="","","On source")</f>
        <v/>
      </c>
    </row>
    <row r="316" spans="1:14" x14ac:dyDescent="0.25">
      <c r="B316" t="str">
        <f>IF(B314="","",1)</f>
        <v/>
      </c>
      <c r="C316" t="str">
        <f>IF(B314="","",2)</f>
        <v/>
      </c>
      <c r="D316" t="str">
        <f>IF(B314="","",3)</f>
        <v/>
      </c>
      <c r="E316" t="str">
        <f>IF(B314="","",4)</f>
        <v/>
      </c>
      <c r="F316" t="str">
        <f>IF(B314="","",5)</f>
        <v/>
      </c>
      <c r="G316" t="str">
        <f>IF(B314="","",6)</f>
        <v/>
      </c>
      <c r="H316" t="str">
        <f>IF(B314="","",7)</f>
        <v/>
      </c>
      <c r="I316" t="str">
        <f>IF(B314="","",8)</f>
        <v/>
      </c>
      <c r="J316" t="str">
        <f>IF(B314="","",9)</f>
        <v/>
      </c>
      <c r="K316" t="str">
        <f>IF(B314="","",10)</f>
        <v/>
      </c>
      <c r="L316" t="str">
        <f>IF(B314="","",11)</f>
        <v/>
      </c>
      <c r="M316" t="str">
        <f>IF(B314="","",12)</f>
        <v/>
      </c>
    </row>
    <row r="317" spans="1:14" x14ac:dyDescent="0.25">
      <c r="A317" t="str">
        <f>IF(B314="","","A")</f>
        <v/>
      </c>
      <c r="B317" s="10" t="str">
        <f>IF($B$314="","",IF(VLOOKUP($B$314,Samples!$A$3:$D$100,2,FALSE)='Intermediate Lookups'!$A2&amp;'Intermediate Lookups'!B$1,$B$314, ""))</f>
        <v/>
      </c>
      <c r="C317" s="10" t="str">
        <f>IF($B$314="","",IF(VLOOKUP($B$314,Samples!$A$3:$D$100,2,FALSE)='Intermediate Lookups'!$A2&amp;'Intermediate Lookups'!C$1,$B$314, ""))</f>
        <v/>
      </c>
      <c r="D317" s="10" t="str">
        <f>IF($B$314="","",IF(VLOOKUP($B$314,Samples!$A$3:$D$100,2,FALSE)='Intermediate Lookups'!$A2&amp;'Intermediate Lookups'!D$1,$B$314, ""))</f>
        <v/>
      </c>
      <c r="E317" s="10" t="str">
        <f>IF($B$314="","",IF(VLOOKUP($B$314,Samples!$A$3:$D$100,2,FALSE)='Intermediate Lookups'!$A2&amp;'Intermediate Lookups'!E$1,$B$314, ""))</f>
        <v/>
      </c>
      <c r="F317" s="10" t="str">
        <f>IF($B$314="","",IF(VLOOKUP($B$314,Samples!$A$3:$D$100,2,FALSE)='Intermediate Lookups'!$A2&amp;'Intermediate Lookups'!F$1,$B$314, ""))</f>
        <v/>
      </c>
      <c r="G317" s="10" t="str">
        <f>IF($B$314="","",IF(VLOOKUP($B$314,Samples!$A$3:$D$100,2,FALSE)='Intermediate Lookups'!$A2&amp;'Intermediate Lookups'!G$1,$B$314, ""))</f>
        <v/>
      </c>
      <c r="H317" s="10" t="str">
        <f>IF($B$314="","",IF(VLOOKUP($B$314,Samples!$A$3:$D$100,2,FALSE)='Intermediate Lookups'!$A2&amp;'Intermediate Lookups'!H$1,$B$314, ""))</f>
        <v/>
      </c>
      <c r="I317" s="10" t="str">
        <f>IF($B$314="","",IF(VLOOKUP($B$314,Samples!$A$3:$D$100,2,FALSE)='Intermediate Lookups'!$A2&amp;'Intermediate Lookups'!I$1,$B$314, ""))</f>
        <v/>
      </c>
      <c r="J317" s="10" t="str">
        <f>IF($B$314="","",IF(VLOOKUP($B$314,Samples!$A$3:$D$100,2,FALSE)='Intermediate Lookups'!$A2&amp;'Intermediate Lookups'!J$1,$B$314, ""))</f>
        <v/>
      </c>
      <c r="K317" s="10" t="str">
        <f>IF($B$314="","",IF(VLOOKUP($B$314,Samples!$A$3:$D$100,2,FALSE)='Intermediate Lookups'!$A2&amp;'Intermediate Lookups'!K$1,$B$314, ""))</f>
        <v/>
      </c>
      <c r="L317" s="10" t="str">
        <f>IF($B$314="","",IF(VLOOKUP($B$314,Samples!$A$3:$D$100,2,FALSE)='Intermediate Lookups'!$A2&amp;'Intermediate Lookups'!L$1,$B$314, ""))</f>
        <v/>
      </c>
      <c r="M317" s="10" t="str">
        <f>IF($B$314="","",IF(VLOOKUP($B$314,Samples!$A$3:$D$100,2,FALSE)='Intermediate Lookups'!$A2&amp;'Intermediate Lookups'!M$1,$B$314, ""))</f>
        <v/>
      </c>
    </row>
    <row r="318" spans="1:14" x14ac:dyDescent="0.25">
      <c r="A318" t="str">
        <f>IF(B314="","","B")</f>
        <v/>
      </c>
      <c r="B318" s="10" t="str">
        <f>IF($B$314="","",IF(VLOOKUP($B$314,Samples!$A$3:$D$100,2,FALSE)='Intermediate Lookups'!$A3&amp;'Intermediate Lookups'!B$1,$B$314, ""))</f>
        <v/>
      </c>
      <c r="C318" s="10" t="str">
        <f>IF($B$314="","",IF(VLOOKUP($B$314,Samples!$A$3:$D$100,2,FALSE)='Intermediate Lookups'!$A3&amp;'Intermediate Lookups'!C$1,$B$314, ""))</f>
        <v/>
      </c>
      <c r="D318" s="10" t="str">
        <f>IF($B$314="","",IF(VLOOKUP($B$314,Samples!$A$3:$D$100,2,FALSE)='Intermediate Lookups'!$A3&amp;'Intermediate Lookups'!D$1,$B$314, ""))</f>
        <v/>
      </c>
      <c r="E318" s="10" t="str">
        <f>IF($B$314="","",IF(VLOOKUP($B$314,Samples!$A$3:$D$100,2,FALSE)='Intermediate Lookups'!$A3&amp;'Intermediate Lookups'!E$1,$B$314, ""))</f>
        <v/>
      </c>
      <c r="F318" s="10" t="str">
        <f>IF($B$314="","",IF(VLOOKUP($B$314,Samples!$A$3:$D$100,2,FALSE)='Intermediate Lookups'!$A3&amp;'Intermediate Lookups'!F$1,$B$314, ""))</f>
        <v/>
      </c>
      <c r="G318" s="10" t="str">
        <f>IF($B$314="","",IF(VLOOKUP($B$314,Samples!$A$3:$D$100,2,FALSE)='Intermediate Lookups'!$A3&amp;'Intermediate Lookups'!G$1,$B$314, ""))</f>
        <v/>
      </c>
      <c r="H318" s="10" t="str">
        <f>IF($B$314="","",IF(VLOOKUP($B$314,Samples!$A$3:$D$100,2,FALSE)='Intermediate Lookups'!$A3&amp;'Intermediate Lookups'!H$1,$B$314, ""))</f>
        <v/>
      </c>
      <c r="I318" s="10" t="str">
        <f>IF($B$314="","",IF(VLOOKUP($B$314,Samples!$A$3:$D$100,2,FALSE)='Intermediate Lookups'!$A3&amp;'Intermediate Lookups'!I$1,$B$314, ""))</f>
        <v/>
      </c>
      <c r="J318" s="10" t="str">
        <f>IF($B$314="","",IF(VLOOKUP($B$314,Samples!$A$3:$D$100,2,FALSE)='Intermediate Lookups'!$A3&amp;'Intermediate Lookups'!J$1,$B$314, ""))</f>
        <v/>
      </c>
      <c r="K318" s="10" t="str">
        <f>IF($B$314="","",IF(VLOOKUP($B$314,Samples!$A$3:$D$100,2,FALSE)='Intermediate Lookups'!$A3&amp;'Intermediate Lookups'!K$1,$B$314, ""))</f>
        <v/>
      </c>
      <c r="L318" s="10" t="str">
        <f>IF($B$314="","",IF(VLOOKUP($B$314,Samples!$A$3:$D$100,2,FALSE)='Intermediate Lookups'!$A3&amp;'Intermediate Lookups'!L$1,$B$314, ""))</f>
        <v/>
      </c>
      <c r="M318" s="10" t="str">
        <f>IF($B$314="","",IF(VLOOKUP($B$314,Samples!$A$3:$D$100,2,FALSE)='Intermediate Lookups'!$A3&amp;'Intermediate Lookups'!M$1,$B$314, ""))</f>
        <v/>
      </c>
    </row>
    <row r="319" spans="1:14" x14ac:dyDescent="0.25">
      <c r="A319" t="str">
        <f>IF(B314="","","C")</f>
        <v/>
      </c>
      <c r="B319" s="10" t="str">
        <f>IF($B$314="","",IF(VLOOKUP($B$314,Samples!$A$3:$D$100,2,FALSE)='Intermediate Lookups'!$A4&amp;'Intermediate Lookups'!B$1,$B$314, ""))</f>
        <v/>
      </c>
      <c r="C319" s="10" t="str">
        <f>IF($B$314="","",IF(VLOOKUP($B$314,Samples!$A$3:$D$100,2,FALSE)='Intermediate Lookups'!$A4&amp;'Intermediate Lookups'!C$1,$B$314, ""))</f>
        <v/>
      </c>
      <c r="D319" s="10" t="str">
        <f>IF($B$314="","",IF(VLOOKUP($B$314,Samples!$A$3:$D$100,2,FALSE)='Intermediate Lookups'!$A4&amp;'Intermediate Lookups'!D$1,$B$314, ""))</f>
        <v/>
      </c>
      <c r="E319" s="10" t="str">
        <f>IF($B$314="","",IF(VLOOKUP($B$314,Samples!$A$3:$D$100,2,FALSE)='Intermediate Lookups'!$A4&amp;'Intermediate Lookups'!E$1,$B$314, ""))</f>
        <v/>
      </c>
      <c r="F319" s="10" t="str">
        <f>IF($B$314="","",IF(VLOOKUP($B$314,Samples!$A$3:$D$100,2,FALSE)='Intermediate Lookups'!$A4&amp;'Intermediate Lookups'!F$1,$B$314, ""))</f>
        <v/>
      </c>
      <c r="G319" s="10" t="str">
        <f>IF($B$314="","",IF(VLOOKUP($B$314,Samples!$A$3:$D$100,2,FALSE)='Intermediate Lookups'!$A4&amp;'Intermediate Lookups'!G$1,$B$314, ""))</f>
        <v/>
      </c>
      <c r="H319" s="10" t="str">
        <f>IF($B$314="","",IF(VLOOKUP($B$314,Samples!$A$3:$D$100,2,FALSE)='Intermediate Lookups'!$A4&amp;'Intermediate Lookups'!H$1,$B$314, ""))</f>
        <v/>
      </c>
      <c r="I319" s="10" t="str">
        <f>IF($B$314="","",IF(VLOOKUP($B$314,Samples!$A$3:$D$100,2,FALSE)='Intermediate Lookups'!$A4&amp;'Intermediate Lookups'!I$1,$B$314, ""))</f>
        <v/>
      </c>
      <c r="J319" s="10" t="str">
        <f>IF($B$314="","",IF(VLOOKUP($B$314,Samples!$A$3:$D$100,2,FALSE)='Intermediate Lookups'!$A4&amp;'Intermediate Lookups'!J$1,$B$314, ""))</f>
        <v/>
      </c>
      <c r="K319" s="10" t="str">
        <f>IF($B$314="","",IF(VLOOKUP($B$314,Samples!$A$3:$D$100,2,FALSE)='Intermediate Lookups'!$A4&amp;'Intermediate Lookups'!K$1,$B$314, ""))</f>
        <v/>
      </c>
      <c r="L319" s="10" t="str">
        <f>IF($B$314="","",IF(VLOOKUP($B$314,Samples!$A$3:$D$100,2,FALSE)='Intermediate Lookups'!$A4&amp;'Intermediate Lookups'!L$1,$B$314, ""))</f>
        <v/>
      </c>
      <c r="M319" s="10" t="str">
        <f>IF($B$314="","",IF(VLOOKUP($B$314,Samples!$A$3:$D$100,2,FALSE)='Intermediate Lookups'!$A4&amp;'Intermediate Lookups'!M$1,$B$314, ""))</f>
        <v/>
      </c>
    </row>
    <row r="320" spans="1:14" x14ac:dyDescent="0.25">
      <c r="A320" t="str">
        <f>IF(B314="","","D")</f>
        <v/>
      </c>
      <c r="B320" s="10" t="str">
        <f>IF($B$314="","",IF(VLOOKUP($B$314,Samples!$A$3:$D$100,2,FALSE)='Intermediate Lookups'!$A5&amp;'Intermediate Lookups'!B$1,$B$314, ""))</f>
        <v/>
      </c>
      <c r="C320" s="10" t="str">
        <f>IF($B$314="","",IF(VLOOKUP($B$314,Samples!$A$3:$D$100,2,FALSE)='Intermediate Lookups'!$A5&amp;'Intermediate Lookups'!C$1,$B$314, ""))</f>
        <v/>
      </c>
      <c r="D320" s="10" t="str">
        <f>IF($B$314="","",IF(VLOOKUP($B$314,Samples!$A$3:$D$100,2,FALSE)='Intermediate Lookups'!$A5&amp;'Intermediate Lookups'!D$1,$B$314, ""))</f>
        <v/>
      </c>
      <c r="E320" s="10" t="str">
        <f>IF($B$314="","",IF(VLOOKUP($B$314,Samples!$A$3:$D$100,2,FALSE)='Intermediate Lookups'!$A5&amp;'Intermediate Lookups'!E$1,$B$314, ""))</f>
        <v/>
      </c>
      <c r="F320" s="10" t="str">
        <f>IF($B$314="","",IF(VLOOKUP($B$314,Samples!$A$3:$D$100,2,FALSE)='Intermediate Lookups'!$A5&amp;'Intermediate Lookups'!F$1,$B$314, ""))</f>
        <v/>
      </c>
      <c r="G320" s="10" t="str">
        <f>IF($B$314="","",IF(VLOOKUP($B$314,Samples!$A$3:$D$100,2,FALSE)='Intermediate Lookups'!$A5&amp;'Intermediate Lookups'!G$1,$B$314, ""))</f>
        <v/>
      </c>
      <c r="H320" s="10" t="str">
        <f>IF($B$314="","",IF(VLOOKUP($B$314,Samples!$A$3:$D$100,2,FALSE)='Intermediate Lookups'!$A5&amp;'Intermediate Lookups'!H$1,$B$314, ""))</f>
        <v/>
      </c>
      <c r="I320" s="10" t="str">
        <f>IF($B$314="","",IF(VLOOKUP($B$314,Samples!$A$3:$D$100,2,FALSE)='Intermediate Lookups'!$A5&amp;'Intermediate Lookups'!I$1,$B$314, ""))</f>
        <v/>
      </c>
      <c r="J320" s="10" t="str">
        <f>IF($B$314="","",IF(VLOOKUP($B$314,Samples!$A$3:$D$100,2,FALSE)='Intermediate Lookups'!$A5&amp;'Intermediate Lookups'!J$1,$B$314, ""))</f>
        <v/>
      </c>
      <c r="K320" s="10" t="str">
        <f>IF($B$314="","",IF(VLOOKUP($B$314,Samples!$A$3:$D$100,2,FALSE)='Intermediate Lookups'!$A5&amp;'Intermediate Lookups'!K$1,$B$314, ""))</f>
        <v/>
      </c>
      <c r="L320" s="10" t="str">
        <f>IF($B$314="","",IF(VLOOKUP($B$314,Samples!$A$3:$D$100,2,FALSE)='Intermediate Lookups'!$A5&amp;'Intermediate Lookups'!L$1,$B$314, ""))</f>
        <v/>
      </c>
      <c r="M320" s="10" t="str">
        <f>IF($B$314="","",IF(VLOOKUP($B$314,Samples!$A$3:$D$100,2,FALSE)='Intermediate Lookups'!$A5&amp;'Intermediate Lookups'!M$1,$B$314, ""))</f>
        <v/>
      </c>
    </row>
    <row r="321" spans="1:14" x14ac:dyDescent="0.25">
      <c r="A321" t="str">
        <f>IF(B314="","","E")</f>
        <v/>
      </c>
      <c r="B321" s="10" t="str">
        <f>IF($B$314="","",IF(VLOOKUP($B$314,Samples!$A$3:$D$100,2,FALSE)='Intermediate Lookups'!$A6&amp;'Intermediate Lookups'!B$1,$B$314, ""))</f>
        <v/>
      </c>
      <c r="C321" s="10" t="str">
        <f>IF($B$314="","",IF(VLOOKUP($B$314,Samples!$A$3:$D$100,2,FALSE)='Intermediate Lookups'!$A6&amp;'Intermediate Lookups'!C$1,$B$314, ""))</f>
        <v/>
      </c>
      <c r="D321" s="10" t="str">
        <f>IF($B$314="","",IF(VLOOKUP($B$314,Samples!$A$3:$D$100,2,FALSE)='Intermediate Lookups'!$A6&amp;'Intermediate Lookups'!D$1,$B$314, ""))</f>
        <v/>
      </c>
      <c r="E321" s="10" t="str">
        <f>IF($B$314="","",IF(VLOOKUP($B$314,Samples!$A$3:$D$100,2,FALSE)='Intermediate Lookups'!$A6&amp;'Intermediate Lookups'!E$1,$B$314, ""))</f>
        <v/>
      </c>
      <c r="F321" s="10" t="str">
        <f>IF($B$314="","",IF(VLOOKUP($B$314,Samples!$A$3:$D$100,2,FALSE)='Intermediate Lookups'!$A6&amp;'Intermediate Lookups'!F$1,$B$314, ""))</f>
        <v/>
      </c>
      <c r="G321" s="10" t="str">
        <f>IF($B$314="","",IF(VLOOKUP($B$314,Samples!$A$3:$D$100,2,FALSE)='Intermediate Lookups'!$A6&amp;'Intermediate Lookups'!G$1,$B$314, ""))</f>
        <v/>
      </c>
      <c r="H321" s="10" t="str">
        <f>IF($B$314="","",IF(VLOOKUP($B$314,Samples!$A$3:$D$100,2,FALSE)='Intermediate Lookups'!$A6&amp;'Intermediate Lookups'!H$1,$B$314, ""))</f>
        <v/>
      </c>
      <c r="I321" s="10" t="str">
        <f>IF($B$314="","",IF(VLOOKUP($B$314,Samples!$A$3:$D$100,2,FALSE)='Intermediate Lookups'!$A6&amp;'Intermediate Lookups'!I$1,$B$314, ""))</f>
        <v/>
      </c>
      <c r="J321" s="10" t="str">
        <f>IF($B$314="","",IF(VLOOKUP($B$314,Samples!$A$3:$D$100,2,FALSE)='Intermediate Lookups'!$A6&amp;'Intermediate Lookups'!J$1,$B$314, ""))</f>
        <v/>
      </c>
      <c r="K321" s="10" t="str">
        <f>IF($B$314="","",IF(VLOOKUP($B$314,Samples!$A$3:$D$100,2,FALSE)='Intermediate Lookups'!$A6&amp;'Intermediate Lookups'!K$1,$B$314, ""))</f>
        <v/>
      </c>
      <c r="L321" s="10" t="str">
        <f>IF($B$314="","",IF(VLOOKUP($B$314,Samples!$A$3:$D$100,2,FALSE)='Intermediate Lookups'!$A6&amp;'Intermediate Lookups'!L$1,$B$314, ""))</f>
        <v/>
      </c>
      <c r="M321" s="10" t="str">
        <f>IF($B$314="","",IF(VLOOKUP($B$314,Samples!$A$3:$D$100,2,FALSE)='Intermediate Lookups'!$A6&amp;'Intermediate Lookups'!M$1,$B$314, ""))</f>
        <v/>
      </c>
    </row>
    <row r="322" spans="1:14" x14ac:dyDescent="0.25">
      <c r="A322" t="str">
        <f>IF(B314="","","F")</f>
        <v/>
      </c>
      <c r="B322" s="10" t="str">
        <f>IF($B$314="","",IF(VLOOKUP($B$314,Samples!$A$3:$D$100,2,FALSE)='Intermediate Lookups'!$A7&amp;'Intermediate Lookups'!B$1,$B$314, ""))</f>
        <v/>
      </c>
      <c r="C322" s="10" t="str">
        <f>IF($B$314="","",IF(VLOOKUP($B$314,Samples!$A$3:$D$100,2,FALSE)='Intermediate Lookups'!$A7&amp;'Intermediate Lookups'!C$1,$B$314, ""))</f>
        <v/>
      </c>
      <c r="D322" s="10" t="str">
        <f>IF($B$314="","",IF(VLOOKUP($B$314,Samples!$A$3:$D$100,2,FALSE)='Intermediate Lookups'!$A7&amp;'Intermediate Lookups'!D$1,$B$314, ""))</f>
        <v/>
      </c>
      <c r="E322" s="10" t="str">
        <f>IF($B$314="","",IF(VLOOKUP($B$314,Samples!$A$3:$D$100,2,FALSE)='Intermediate Lookups'!$A7&amp;'Intermediate Lookups'!E$1,$B$314, ""))</f>
        <v/>
      </c>
      <c r="F322" s="10" t="str">
        <f>IF($B$314="","",IF(VLOOKUP($B$314,Samples!$A$3:$D$100,2,FALSE)='Intermediate Lookups'!$A7&amp;'Intermediate Lookups'!F$1,$B$314, ""))</f>
        <v/>
      </c>
      <c r="G322" s="10" t="str">
        <f>IF($B$314="","",IF(VLOOKUP($B$314,Samples!$A$3:$D$100,2,FALSE)='Intermediate Lookups'!$A7&amp;'Intermediate Lookups'!G$1,$B$314, ""))</f>
        <v/>
      </c>
      <c r="H322" s="10" t="str">
        <f>IF($B$314="","",IF(VLOOKUP($B$314,Samples!$A$3:$D$100,2,FALSE)='Intermediate Lookups'!$A7&amp;'Intermediate Lookups'!H$1,$B$314, ""))</f>
        <v/>
      </c>
      <c r="I322" s="10" t="str">
        <f>IF($B$314="","",IF(VLOOKUP($B$314,Samples!$A$3:$D$100,2,FALSE)='Intermediate Lookups'!$A7&amp;'Intermediate Lookups'!I$1,$B$314, ""))</f>
        <v/>
      </c>
      <c r="J322" s="10" t="str">
        <f>IF($B$314="","",IF(VLOOKUP($B$314,Samples!$A$3:$D$100,2,FALSE)='Intermediate Lookups'!$A7&amp;'Intermediate Lookups'!J$1,$B$314, ""))</f>
        <v/>
      </c>
      <c r="K322" s="10" t="str">
        <f>IF($B$314="","",IF(VLOOKUP($B$314,Samples!$A$3:$D$100,2,FALSE)='Intermediate Lookups'!$A7&amp;'Intermediate Lookups'!K$1,$B$314, ""))</f>
        <v/>
      </c>
      <c r="L322" s="10" t="str">
        <f>IF($B$314="","",IF(VLOOKUP($B$314,Samples!$A$3:$D$100,2,FALSE)='Intermediate Lookups'!$A7&amp;'Intermediate Lookups'!L$1,$B$314, ""))</f>
        <v/>
      </c>
      <c r="M322" s="10" t="str">
        <f>IF($B$314="","",IF(VLOOKUP($B$314,Samples!$A$3:$D$100,2,FALSE)='Intermediate Lookups'!$A7&amp;'Intermediate Lookups'!M$1,$B$314, ""))</f>
        <v/>
      </c>
    </row>
    <row r="323" spans="1:14" x14ac:dyDescent="0.25">
      <c r="A323" t="str">
        <f>IF(B314="","","G")</f>
        <v/>
      </c>
      <c r="B323" s="10" t="str">
        <f>IF($B$314="","",IF(VLOOKUP($B$314,Samples!$A$3:$D$100,2,FALSE)='Intermediate Lookups'!$A8&amp;'Intermediate Lookups'!B$1,$B$314, ""))</f>
        <v/>
      </c>
      <c r="C323" s="10" t="str">
        <f>IF($B$314="","",IF(VLOOKUP($B$314,Samples!$A$3:$D$100,2,FALSE)='Intermediate Lookups'!$A8&amp;'Intermediate Lookups'!C$1,$B$314, ""))</f>
        <v/>
      </c>
      <c r="D323" s="10" t="str">
        <f>IF($B$314="","",IF(VLOOKUP($B$314,Samples!$A$3:$D$100,2,FALSE)='Intermediate Lookups'!$A8&amp;'Intermediate Lookups'!D$1,$B$314, ""))</f>
        <v/>
      </c>
      <c r="E323" s="10" t="str">
        <f>IF($B$314="","",IF(VLOOKUP($B$314,Samples!$A$3:$D$100,2,FALSE)='Intermediate Lookups'!$A8&amp;'Intermediate Lookups'!E$1,$B$314, ""))</f>
        <v/>
      </c>
      <c r="F323" s="10" t="str">
        <f>IF($B$314="","",IF(VLOOKUP($B$314,Samples!$A$3:$D$100,2,FALSE)='Intermediate Lookups'!$A8&amp;'Intermediate Lookups'!F$1,$B$314, ""))</f>
        <v/>
      </c>
      <c r="G323" s="10" t="str">
        <f>IF($B$314="","",IF(VLOOKUP($B$314,Samples!$A$3:$D$100,2,FALSE)='Intermediate Lookups'!$A8&amp;'Intermediate Lookups'!G$1,$B$314, ""))</f>
        <v/>
      </c>
      <c r="H323" s="10" t="str">
        <f>IF($B$314="","",IF(VLOOKUP($B$314,Samples!$A$3:$D$100,2,FALSE)='Intermediate Lookups'!$A8&amp;'Intermediate Lookups'!H$1,$B$314, ""))</f>
        <v/>
      </c>
      <c r="I323" s="10" t="str">
        <f>IF($B$314="","",IF(VLOOKUP($B$314,Samples!$A$3:$D$100,2,FALSE)='Intermediate Lookups'!$A8&amp;'Intermediate Lookups'!I$1,$B$314, ""))</f>
        <v/>
      </c>
      <c r="J323" s="10" t="str">
        <f>IF($B$314="","",IF(VLOOKUP($B$314,Samples!$A$3:$D$100,2,FALSE)='Intermediate Lookups'!$A8&amp;'Intermediate Lookups'!J$1,$B$314, ""))</f>
        <v/>
      </c>
      <c r="K323" s="10" t="str">
        <f>IF($B$314="","",IF(VLOOKUP($B$314,Samples!$A$3:$D$100,2,FALSE)='Intermediate Lookups'!$A8&amp;'Intermediate Lookups'!K$1,$B$314, ""))</f>
        <v/>
      </c>
      <c r="L323" s="10" t="str">
        <f>IF($B$314="","",IF(VLOOKUP($B$314,Samples!$A$3:$D$100,2,FALSE)='Intermediate Lookups'!$A8&amp;'Intermediate Lookups'!L$1,$B$314, ""))</f>
        <v/>
      </c>
      <c r="M323" s="10" t="str">
        <f>IF($B$314="","",IF(VLOOKUP($B$314,Samples!$A$3:$D$100,2,FALSE)='Intermediate Lookups'!$A8&amp;'Intermediate Lookups'!M$1,$B$314, ""))</f>
        <v/>
      </c>
    </row>
    <row r="324" spans="1:14" x14ac:dyDescent="0.25">
      <c r="A324" t="str">
        <f>IF(B314="","","H")</f>
        <v/>
      </c>
      <c r="B324" s="10" t="str">
        <f>IF($B$314="","",IF(VLOOKUP($B$314,Samples!$A$3:$D$100,2,FALSE)='Intermediate Lookups'!$A9&amp;'Intermediate Lookups'!B$1,$B$314, ""))</f>
        <v/>
      </c>
      <c r="C324" s="10" t="str">
        <f>IF($B$314="","",IF(VLOOKUP($B$314,Samples!$A$3:$D$100,2,FALSE)='Intermediate Lookups'!$A9&amp;'Intermediate Lookups'!C$1,$B$314, ""))</f>
        <v/>
      </c>
      <c r="D324" s="10" t="str">
        <f>IF($B$314="","",IF(VLOOKUP($B$314,Samples!$A$3:$D$100,2,FALSE)='Intermediate Lookups'!$A9&amp;'Intermediate Lookups'!D$1,$B$314, ""))</f>
        <v/>
      </c>
      <c r="E324" s="10" t="str">
        <f>IF($B$314="","",IF(VLOOKUP($B$314,Samples!$A$3:$D$100,2,FALSE)='Intermediate Lookups'!$A9&amp;'Intermediate Lookups'!E$1,$B$314, ""))</f>
        <v/>
      </c>
      <c r="F324" s="10" t="str">
        <f>IF($B$314="","",IF(VLOOKUP($B$314,Samples!$A$3:$D$100,2,FALSE)='Intermediate Lookups'!$A9&amp;'Intermediate Lookups'!F$1,$B$314, ""))</f>
        <v/>
      </c>
      <c r="G324" s="10" t="str">
        <f>IF($B$314="","",IF(VLOOKUP($B$314,Samples!$A$3:$D$100,2,FALSE)='Intermediate Lookups'!$A9&amp;'Intermediate Lookups'!G$1,$B$314, ""))</f>
        <v/>
      </c>
      <c r="H324" s="10" t="str">
        <f>IF($B$314="","",IF(VLOOKUP($B$314,Samples!$A$3:$D$100,2,FALSE)='Intermediate Lookups'!$A9&amp;'Intermediate Lookups'!H$1,$B$314, ""))</f>
        <v/>
      </c>
      <c r="I324" s="10" t="str">
        <f>IF($B$314="","",IF(VLOOKUP($B$314,Samples!$A$3:$D$100,2,FALSE)='Intermediate Lookups'!$A9&amp;'Intermediate Lookups'!I$1,$B$314, ""))</f>
        <v/>
      </c>
      <c r="J324" s="10" t="str">
        <f>IF($B$314="","",IF(VLOOKUP($B$314,Samples!$A$3:$D$100,2,FALSE)='Intermediate Lookups'!$A9&amp;'Intermediate Lookups'!J$1,$B$314, ""))</f>
        <v/>
      </c>
      <c r="K324" s="10" t="str">
        <f>IF($B$314="","",IF(VLOOKUP($B$314,Samples!$A$3:$D$100,2,FALSE)='Intermediate Lookups'!$A9&amp;'Intermediate Lookups'!K$1,$B$314, ""))</f>
        <v/>
      </c>
      <c r="L324" s="10" t="str">
        <f>IF($B$314="","",IF(VLOOKUP($B$314,Samples!$A$3:$D$100,2,FALSE)='Intermediate Lookups'!$A9&amp;'Intermediate Lookups'!L$1,$B$314, ""))</f>
        <v/>
      </c>
      <c r="M324" s="10" t="str">
        <f>IF($B$314="","",IF(VLOOKUP($B$314,Samples!$A$3:$D$100,2,FALSE)='Intermediate Lookups'!$A9&amp;'Intermediate Lookups'!M$1,$B$314, ""))</f>
        <v/>
      </c>
    </row>
    <row r="326" spans="1:14" x14ac:dyDescent="0.25">
      <c r="A326" t="str">
        <f>IF(B326="","","Pipetting step")</f>
        <v/>
      </c>
      <c r="B326" t="str">
        <f>IF(ISBLANK(Samples!A30),"",Samples!A30)</f>
        <v/>
      </c>
      <c r="C326" t="str">
        <f>IF(B326="","",VLOOKUP(B326,Samples!$A$3:$D$100,4,FALSE))</f>
        <v/>
      </c>
      <c r="D326" t="str">
        <f>IF(B326="","",8)</f>
        <v/>
      </c>
      <c r="E326" t="str">
        <f>IF(B326="","",12)</f>
        <v/>
      </c>
      <c r="F326" t="str">
        <f>IF(B326="","","Standard")</f>
        <v/>
      </c>
      <c r="G326" t="str">
        <f>IF(B326="","","Color")</f>
        <v/>
      </c>
      <c r="I326" t="str">
        <f>IF(B326="","",6)</f>
        <v/>
      </c>
      <c r="J326" t="str">
        <f>IF(B326="","",6)</f>
        <v/>
      </c>
      <c r="K326" t="str">
        <f>IF(B326="","","Normal")</f>
        <v/>
      </c>
      <c r="L326" t="str">
        <f>IF(B326="","","Single-channel")</f>
        <v/>
      </c>
      <c r="M326" t="str">
        <f>IF(B326="","","No")</f>
        <v/>
      </c>
      <c r="N326" t="str">
        <f>IF(B326="","","No")</f>
        <v/>
      </c>
    </row>
    <row r="327" spans="1:14" x14ac:dyDescent="0.25">
      <c r="M327" t="str">
        <f>IF(B326="","","Per well")</f>
        <v/>
      </c>
      <c r="N327" t="str">
        <f>IF(B326="","","On source")</f>
        <v/>
      </c>
    </row>
    <row r="328" spans="1:14" x14ac:dyDescent="0.25">
      <c r="B328" t="str">
        <f>IF(B326="","",1)</f>
        <v/>
      </c>
      <c r="C328" t="str">
        <f>IF(B326="","",2)</f>
        <v/>
      </c>
      <c r="D328" t="str">
        <f>IF(B326="","",3)</f>
        <v/>
      </c>
      <c r="E328" t="str">
        <f>IF(B326="","",4)</f>
        <v/>
      </c>
      <c r="F328" t="str">
        <f>IF(B326="","",5)</f>
        <v/>
      </c>
      <c r="G328" t="str">
        <f>IF(B326="","",6)</f>
        <v/>
      </c>
      <c r="H328" t="str">
        <f>IF(B326="","",7)</f>
        <v/>
      </c>
      <c r="I328" t="str">
        <f>IF(B326="","",8)</f>
        <v/>
      </c>
      <c r="J328" t="str">
        <f>IF(B326="","",9)</f>
        <v/>
      </c>
      <c r="K328" t="str">
        <f>IF(B326="","",10)</f>
        <v/>
      </c>
      <c r="L328" t="str">
        <f>IF(B326="","",11)</f>
        <v/>
      </c>
      <c r="M328" t="str">
        <f>IF(B326="","",12)</f>
        <v/>
      </c>
    </row>
    <row r="329" spans="1:14" x14ac:dyDescent="0.25">
      <c r="A329" t="str">
        <f>IF(B326="","","A")</f>
        <v/>
      </c>
      <c r="B329" s="10" t="str">
        <f>IF($B$326="","",IF(VLOOKUP($B$326,Samples!$A$3:$D$100,2,FALSE)='Intermediate Lookups'!$A2&amp;'Intermediate Lookups'!B$1,$B$326, ""))</f>
        <v/>
      </c>
      <c r="C329" s="10" t="str">
        <f>IF($B$326="","",IF(VLOOKUP($B$326,Samples!$A$3:$D$100,2,FALSE)='Intermediate Lookups'!$A2&amp;'Intermediate Lookups'!C$1,$B$326, ""))</f>
        <v/>
      </c>
      <c r="D329" s="10" t="str">
        <f>IF($B$326="","",IF(VLOOKUP($B$326,Samples!$A$3:$D$100,2,FALSE)='Intermediate Lookups'!$A2&amp;'Intermediate Lookups'!D$1,$B$326, ""))</f>
        <v/>
      </c>
      <c r="E329" s="10" t="str">
        <f>IF($B$326="","",IF(VLOOKUP($B$326,Samples!$A$3:$D$100,2,FALSE)='Intermediate Lookups'!$A2&amp;'Intermediate Lookups'!E$1,$B$326, ""))</f>
        <v/>
      </c>
      <c r="F329" s="10" t="str">
        <f>IF($B$326="","",IF(VLOOKUP($B$326,Samples!$A$3:$D$100,2,FALSE)='Intermediate Lookups'!$A2&amp;'Intermediate Lookups'!F$1,$B$326, ""))</f>
        <v/>
      </c>
      <c r="G329" s="10" t="str">
        <f>IF($B$326="","",IF(VLOOKUP($B$326,Samples!$A$3:$D$100,2,FALSE)='Intermediate Lookups'!$A2&amp;'Intermediate Lookups'!G$1,$B$326, ""))</f>
        <v/>
      </c>
      <c r="H329" s="10" t="str">
        <f>IF($B$326="","",IF(VLOOKUP($B$326,Samples!$A$3:$D$100,2,FALSE)='Intermediate Lookups'!$A2&amp;'Intermediate Lookups'!H$1,$B$326, ""))</f>
        <v/>
      </c>
      <c r="I329" s="10" t="str">
        <f>IF($B$326="","",IF(VLOOKUP($B$326,Samples!$A$3:$D$100,2,FALSE)='Intermediate Lookups'!$A2&amp;'Intermediate Lookups'!I$1,$B$326, ""))</f>
        <v/>
      </c>
      <c r="J329" s="10" t="str">
        <f>IF($B$326="","",IF(VLOOKUP($B$326,Samples!$A$3:$D$100,2,FALSE)='Intermediate Lookups'!$A2&amp;'Intermediate Lookups'!J$1,$B$326, ""))</f>
        <v/>
      </c>
      <c r="K329" s="10" t="str">
        <f>IF($B$326="","",IF(VLOOKUP($B$326,Samples!$A$3:$D$100,2,FALSE)='Intermediate Lookups'!$A2&amp;'Intermediate Lookups'!K$1,$B$326, ""))</f>
        <v/>
      </c>
      <c r="L329" s="10" t="str">
        <f>IF($B$326="","",IF(VLOOKUP($B$326,Samples!$A$3:$D$100,2,FALSE)='Intermediate Lookups'!$A2&amp;'Intermediate Lookups'!L$1,$B$326, ""))</f>
        <v/>
      </c>
      <c r="M329" s="10" t="str">
        <f>IF($B$326="","",IF(VLOOKUP($B$326,Samples!$A$3:$D$100,2,FALSE)='Intermediate Lookups'!$A2&amp;'Intermediate Lookups'!M$1,$B$326, ""))</f>
        <v/>
      </c>
    </row>
    <row r="330" spans="1:14" x14ac:dyDescent="0.25">
      <c r="A330" t="str">
        <f>IF(B326="","","B")</f>
        <v/>
      </c>
      <c r="B330" s="10" t="str">
        <f>IF($B$326="","",IF(VLOOKUP($B$326,Samples!$A$3:$D$100,2,FALSE)='Intermediate Lookups'!$A3&amp;'Intermediate Lookups'!B$1,$B$326, ""))</f>
        <v/>
      </c>
      <c r="C330" s="10" t="str">
        <f>IF($B$326="","",IF(VLOOKUP($B$326,Samples!$A$3:$D$100,2,FALSE)='Intermediate Lookups'!$A3&amp;'Intermediate Lookups'!C$1,$B$326, ""))</f>
        <v/>
      </c>
      <c r="D330" s="10" t="str">
        <f>IF($B$326="","",IF(VLOOKUP($B$326,Samples!$A$3:$D$100,2,FALSE)='Intermediate Lookups'!$A3&amp;'Intermediate Lookups'!D$1,$B$326, ""))</f>
        <v/>
      </c>
      <c r="E330" s="10" t="str">
        <f>IF($B$326="","",IF(VLOOKUP($B$326,Samples!$A$3:$D$100,2,FALSE)='Intermediate Lookups'!$A3&amp;'Intermediate Lookups'!E$1,$B$326, ""))</f>
        <v/>
      </c>
      <c r="F330" s="10" t="str">
        <f>IF($B$326="","",IF(VLOOKUP($B$326,Samples!$A$3:$D$100,2,FALSE)='Intermediate Lookups'!$A3&amp;'Intermediate Lookups'!F$1,$B$326, ""))</f>
        <v/>
      </c>
      <c r="G330" s="10" t="str">
        <f>IF($B$326="","",IF(VLOOKUP($B$326,Samples!$A$3:$D$100,2,FALSE)='Intermediate Lookups'!$A3&amp;'Intermediate Lookups'!G$1,$B$326, ""))</f>
        <v/>
      </c>
      <c r="H330" s="10" t="str">
        <f>IF($B$326="","",IF(VLOOKUP($B$326,Samples!$A$3:$D$100,2,FALSE)='Intermediate Lookups'!$A3&amp;'Intermediate Lookups'!H$1,$B$326, ""))</f>
        <v/>
      </c>
      <c r="I330" s="10" t="str">
        <f>IF($B$326="","",IF(VLOOKUP($B$326,Samples!$A$3:$D$100,2,FALSE)='Intermediate Lookups'!$A3&amp;'Intermediate Lookups'!I$1,$B$326, ""))</f>
        <v/>
      </c>
      <c r="J330" s="10" t="str">
        <f>IF($B$326="","",IF(VLOOKUP($B$326,Samples!$A$3:$D$100,2,FALSE)='Intermediate Lookups'!$A3&amp;'Intermediate Lookups'!J$1,$B$326, ""))</f>
        <v/>
      </c>
      <c r="K330" s="10" t="str">
        <f>IF($B$326="","",IF(VLOOKUP($B$326,Samples!$A$3:$D$100,2,FALSE)='Intermediate Lookups'!$A3&amp;'Intermediate Lookups'!K$1,$B$326, ""))</f>
        <v/>
      </c>
      <c r="L330" s="10" t="str">
        <f>IF($B$326="","",IF(VLOOKUP($B$326,Samples!$A$3:$D$100,2,FALSE)='Intermediate Lookups'!$A3&amp;'Intermediate Lookups'!L$1,$B$326, ""))</f>
        <v/>
      </c>
      <c r="M330" s="10" t="str">
        <f>IF($B$326="","",IF(VLOOKUP($B$326,Samples!$A$3:$D$100,2,FALSE)='Intermediate Lookups'!$A3&amp;'Intermediate Lookups'!M$1,$B$326, ""))</f>
        <v/>
      </c>
    </row>
    <row r="331" spans="1:14" x14ac:dyDescent="0.25">
      <c r="A331" t="str">
        <f>IF(B326="","","C")</f>
        <v/>
      </c>
      <c r="B331" s="10" t="str">
        <f>IF($B$326="","",IF(VLOOKUP($B$326,Samples!$A$3:$D$100,2,FALSE)='Intermediate Lookups'!$A4&amp;'Intermediate Lookups'!B$1,$B$326, ""))</f>
        <v/>
      </c>
      <c r="C331" s="10" t="str">
        <f>IF($B$326="","",IF(VLOOKUP($B$326,Samples!$A$3:$D$100,2,FALSE)='Intermediate Lookups'!$A4&amp;'Intermediate Lookups'!C$1,$B$326, ""))</f>
        <v/>
      </c>
      <c r="D331" s="10" t="str">
        <f>IF($B$326="","",IF(VLOOKUP($B$326,Samples!$A$3:$D$100,2,FALSE)='Intermediate Lookups'!$A4&amp;'Intermediate Lookups'!D$1,$B$326, ""))</f>
        <v/>
      </c>
      <c r="E331" s="10" t="str">
        <f>IF($B$326="","",IF(VLOOKUP($B$326,Samples!$A$3:$D$100,2,FALSE)='Intermediate Lookups'!$A4&amp;'Intermediate Lookups'!E$1,$B$326, ""))</f>
        <v/>
      </c>
      <c r="F331" s="10" t="str">
        <f>IF($B$326="","",IF(VLOOKUP($B$326,Samples!$A$3:$D$100,2,FALSE)='Intermediate Lookups'!$A4&amp;'Intermediate Lookups'!F$1,$B$326, ""))</f>
        <v/>
      </c>
      <c r="G331" s="10" t="str">
        <f>IF($B$326="","",IF(VLOOKUP($B$326,Samples!$A$3:$D$100,2,FALSE)='Intermediate Lookups'!$A4&amp;'Intermediate Lookups'!G$1,$B$326, ""))</f>
        <v/>
      </c>
      <c r="H331" s="10" t="str">
        <f>IF($B$326="","",IF(VLOOKUP($B$326,Samples!$A$3:$D$100,2,FALSE)='Intermediate Lookups'!$A4&amp;'Intermediate Lookups'!H$1,$B$326, ""))</f>
        <v/>
      </c>
      <c r="I331" s="10" t="str">
        <f>IF($B$326="","",IF(VLOOKUP($B$326,Samples!$A$3:$D$100,2,FALSE)='Intermediate Lookups'!$A4&amp;'Intermediate Lookups'!I$1,$B$326, ""))</f>
        <v/>
      </c>
      <c r="J331" s="10" t="str">
        <f>IF($B$326="","",IF(VLOOKUP($B$326,Samples!$A$3:$D$100,2,FALSE)='Intermediate Lookups'!$A4&amp;'Intermediate Lookups'!J$1,$B$326, ""))</f>
        <v/>
      </c>
      <c r="K331" s="10" t="str">
        <f>IF($B$326="","",IF(VLOOKUP($B$326,Samples!$A$3:$D$100,2,FALSE)='Intermediate Lookups'!$A4&amp;'Intermediate Lookups'!K$1,$B$326, ""))</f>
        <v/>
      </c>
      <c r="L331" s="10" t="str">
        <f>IF($B$326="","",IF(VLOOKUP($B$326,Samples!$A$3:$D$100,2,FALSE)='Intermediate Lookups'!$A4&amp;'Intermediate Lookups'!L$1,$B$326, ""))</f>
        <v/>
      </c>
      <c r="M331" s="10" t="str">
        <f>IF($B$326="","",IF(VLOOKUP($B$326,Samples!$A$3:$D$100,2,FALSE)='Intermediate Lookups'!$A4&amp;'Intermediate Lookups'!M$1,$B$326, ""))</f>
        <v/>
      </c>
    </row>
    <row r="332" spans="1:14" x14ac:dyDescent="0.25">
      <c r="A332" t="str">
        <f>IF(B326="","","D")</f>
        <v/>
      </c>
      <c r="B332" s="10" t="str">
        <f>IF($B$326="","",IF(VLOOKUP($B$326,Samples!$A$3:$D$100,2,FALSE)='Intermediate Lookups'!$A5&amp;'Intermediate Lookups'!B$1,$B$326, ""))</f>
        <v/>
      </c>
      <c r="C332" s="10" t="str">
        <f>IF($B$326="","",IF(VLOOKUP($B$326,Samples!$A$3:$D$100,2,FALSE)='Intermediate Lookups'!$A5&amp;'Intermediate Lookups'!C$1,$B$326, ""))</f>
        <v/>
      </c>
      <c r="D332" s="10" t="str">
        <f>IF($B$326="","",IF(VLOOKUP($B$326,Samples!$A$3:$D$100,2,FALSE)='Intermediate Lookups'!$A5&amp;'Intermediate Lookups'!D$1,$B$326, ""))</f>
        <v/>
      </c>
      <c r="E332" s="10" t="str">
        <f>IF($B$326="","",IF(VLOOKUP($B$326,Samples!$A$3:$D$100,2,FALSE)='Intermediate Lookups'!$A5&amp;'Intermediate Lookups'!E$1,$B$326, ""))</f>
        <v/>
      </c>
      <c r="F332" s="10" t="str">
        <f>IF($B$326="","",IF(VLOOKUP($B$326,Samples!$A$3:$D$100,2,FALSE)='Intermediate Lookups'!$A5&amp;'Intermediate Lookups'!F$1,$B$326, ""))</f>
        <v/>
      </c>
      <c r="G332" s="10" t="str">
        <f>IF($B$326="","",IF(VLOOKUP($B$326,Samples!$A$3:$D$100,2,FALSE)='Intermediate Lookups'!$A5&amp;'Intermediate Lookups'!G$1,$B$326, ""))</f>
        <v/>
      </c>
      <c r="H332" s="10" t="str">
        <f>IF($B$326="","",IF(VLOOKUP($B$326,Samples!$A$3:$D$100,2,FALSE)='Intermediate Lookups'!$A5&amp;'Intermediate Lookups'!H$1,$B$326, ""))</f>
        <v/>
      </c>
      <c r="I332" s="10" t="str">
        <f>IF($B$326="","",IF(VLOOKUP($B$326,Samples!$A$3:$D$100,2,FALSE)='Intermediate Lookups'!$A5&amp;'Intermediate Lookups'!I$1,$B$326, ""))</f>
        <v/>
      </c>
      <c r="J332" s="10" t="str">
        <f>IF($B$326="","",IF(VLOOKUP($B$326,Samples!$A$3:$D$100,2,FALSE)='Intermediate Lookups'!$A5&amp;'Intermediate Lookups'!J$1,$B$326, ""))</f>
        <v/>
      </c>
      <c r="K332" s="10" t="str">
        <f>IF($B$326="","",IF(VLOOKUP($B$326,Samples!$A$3:$D$100,2,FALSE)='Intermediate Lookups'!$A5&amp;'Intermediate Lookups'!K$1,$B$326, ""))</f>
        <v/>
      </c>
      <c r="L332" s="10" t="str">
        <f>IF($B$326="","",IF(VLOOKUP($B$326,Samples!$A$3:$D$100,2,FALSE)='Intermediate Lookups'!$A5&amp;'Intermediate Lookups'!L$1,$B$326, ""))</f>
        <v/>
      </c>
      <c r="M332" s="10" t="str">
        <f>IF($B$326="","",IF(VLOOKUP($B$326,Samples!$A$3:$D$100,2,FALSE)='Intermediate Lookups'!$A5&amp;'Intermediate Lookups'!M$1,$B$326, ""))</f>
        <v/>
      </c>
    </row>
    <row r="333" spans="1:14" x14ac:dyDescent="0.25">
      <c r="A333" t="str">
        <f>IF(B326="","","E")</f>
        <v/>
      </c>
      <c r="B333" s="10" t="str">
        <f>IF($B$326="","",IF(VLOOKUP($B$326,Samples!$A$3:$D$100,2,FALSE)='Intermediate Lookups'!$A6&amp;'Intermediate Lookups'!B$1,$B$326, ""))</f>
        <v/>
      </c>
      <c r="C333" s="10" t="str">
        <f>IF($B$326="","",IF(VLOOKUP($B$326,Samples!$A$3:$D$100,2,FALSE)='Intermediate Lookups'!$A6&amp;'Intermediate Lookups'!C$1,$B$326, ""))</f>
        <v/>
      </c>
      <c r="D333" s="10" t="str">
        <f>IF($B$326="","",IF(VLOOKUP($B$326,Samples!$A$3:$D$100,2,FALSE)='Intermediate Lookups'!$A6&amp;'Intermediate Lookups'!D$1,$B$326, ""))</f>
        <v/>
      </c>
      <c r="E333" s="10" t="str">
        <f>IF($B$326="","",IF(VLOOKUP($B$326,Samples!$A$3:$D$100,2,FALSE)='Intermediate Lookups'!$A6&amp;'Intermediate Lookups'!E$1,$B$326, ""))</f>
        <v/>
      </c>
      <c r="F333" s="10" t="str">
        <f>IF($B$326="","",IF(VLOOKUP($B$326,Samples!$A$3:$D$100,2,FALSE)='Intermediate Lookups'!$A6&amp;'Intermediate Lookups'!F$1,$B$326, ""))</f>
        <v/>
      </c>
      <c r="G333" s="10" t="str">
        <f>IF($B$326="","",IF(VLOOKUP($B$326,Samples!$A$3:$D$100,2,FALSE)='Intermediate Lookups'!$A6&amp;'Intermediate Lookups'!G$1,$B$326, ""))</f>
        <v/>
      </c>
      <c r="H333" s="10" t="str">
        <f>IF($B$326="","",IF(VLOOKUP($B$326,Samples!$A$3:$D$100,2,FALSE)='Intermediate Lookups'!$A6&amp;'Intermediate Lookups'!H$1,$B$326, ""))</f>
        <v/>
      </c>
      <c r="I333" s="10" t="str">
        <f>IF($B$326="","",IF(VLOOKUP($B$326,Samples!$A$3:$D$100,2,FALSE)='Intermediate Lookups'!$A6&amp;'Intermediate Lookups'!I$1,$B$326, ""))</f>
        <v/>
      </c>
      <c r="J333" s="10" t="str">
        <f>IF($B$326="","",IF(VLOOKUP($B$326,Samples!$A$3:$D$100,2,FALSE)='Intermediate Lookups'!$A6&amp;'Intermediate Lookups'!J$1,$B$326, ""))</f>
        <v/>
      </c>
      <c r="K333" s="10" t="str">
        <f>IF($B$326="","",IF(VLOOKUP($B$326,Samples!$A$3:$D$100,2,FALSE)='Intermediate Lookups'!$A6&amp;'Intermediate Lookups'!K$1,$B$326, ""))</f>
        <v/>
      </c>
      <c r="L333" s="10" t="str">
        <f>IF($B$326="","",IF(VLOOKUP($B$326,Samples!$A$3:$D$100,2,FALSE)='Intermediate Lookups'!$A6&amp;'Intermediate Lookups'!L$1,$B$326, ""))</f>
        <v/>
      </c>
      <c r="M333" s="10" t="str">
        <f>IF($B$326="","",IF(VLOOKUP($B$326,Samples!$A$3:$D$100,2,FALSE)='Intermediate Lookups'!$A6&amp;'Intermediate Lookups'!M$1,$B$326, ""))</f>
        <v/>
      </c>
    </row>
    <row r="334" spans="1:14" x14ac:dyDescent="0.25">
      <c r="A334" t="str">
        <f>IF(B326="","","F")</f>
        <v/>
      </c>
      <c r="B334" s="10" t="str">
        <f>IF($B$326="","",IF(VLOOKUP($B$326,Samples!$A$3:$D$100,2,FALSE)='Intermediate Lookups'!$A7&amp;'Intermediate Lookups'!B$1,$B$326, ""))</f>
        <v/>
      </c>
      <c r="C334" s="10" t="str">
        <f>IF($B$326="","",IF(VLOOKUP($B$326,Samples!$A$3:$D$100,2,FALSE)='Intermediate Lookups'!$A7&amp;'Intermediate Lookups'!C$1,$B$326, ""))</f>
        <v/>
      </c>
      <c r="D334" s="10" t="str">
        <f>IF($B$326="","",IF(VLOOKUP($B$326,Samples!$A$3:$D$100,2,FALSE)='Intermediate Lookups'!$A7&amp;'Intermediate Lookups'!D$1,$B$326, ""))</f>
        <v/>
      </c>
      <c r="E334" s="10" t="str">
        <f>IF($B$326="","",IF(VLOOKUP($B$326,Samples!$A$3:$D$100,2,FALSE)='Intermediate Lookups'!$A7&amp;'Intermediate Lookups'!E$1,$B$326, ""))</f>
        <v/>
      </c>
      <c r="F334" s="10" t="str">
        <f>IF($B$326="","",IF(VLOOKUP($B$326,Samples!$A$3:$D$100,2,FALSE)='Intermediate Lookups'!$A7&amp;'Intermediate Lookups'!F$1,$B$326, ""))</f>
        <v/>
      </c>
      <c r="G334" s="10" t="str">
        <f>IF($B$326="","",IF(VLOOKUP($B$326,Samples!$A$3:$D$100,2,FALSE)='Intermediate Lookups'!$A7&amp;'Intermediate Lookups'!G$1,$B$326, ""))</f>
        <v/>
      </c>
      <c r="H334" s="10" t="str">
        <f>IF($B$326="","",IF(VLOOKUP($B$326,Samples!$A$3:$D$100,2,FALSE)='Intermediate Lookups'!$A7&amp;'Intermediate Lookups'!H$1,$B$326, ""))</f>
        <v/>
      </c>
      <c r="I334" s="10" t="str">
        <f>IF($B$326="","",IF(VLOOKUP($B$326,Samples!$A$3:$D$100,2,FALSE)='Intermediate Lookups'!$A7&amp;'Intermediate Lookups'!I$1,$B$326, ""))</f>
        <v/>
      </c>
      <c r="J334" s="10" t="str">
        <f>IF($B$326="","",IF(VLOOKUP($B$326,Samples!$A$3:$D$100,2,FALSE)='Intermediate Lookups'!$A7&amp;'Intermediate Lookups'!J$1,$B$326, ""))</f>
        <v/>
      </c>
      <c r="K334" s="10" t="str">
        <f>IF($B$326="","",IF(VLOOKUP($B$326,Samples!$A$3:$D$100,2,FALSE)='Intermediate Lookups'!$A7&amp;'Intermediate Lookups'!K$1,$B$326, ""))</f>
        <v/>
      </c>
      <c r="L334" s="10" t="str">
        <f>IF($B$326="","",IF(VLOOKUP($B$326,Samples!$A$3:$D$100,2,FALSE)='Intermediate Lookups'!$A7&amp;'Intermediate Lookups'!L$1,$B$326, ""))</f>
        <v/>
      </c>
      <c r="M334" s="10" t="str">
        <f>IF($B$326="","",IF(VLOOKUP($B$326,Samples!$A$3:$D$100,2,FALSE)='Intermediate Lookups'!$A7&amp;'Intermediate Lookups'!M$1,$B$326, ""))</f>
        <v/>
      </c>
    </row>
    <row r="335" spans="1:14" x14ac:dyDescent="0.25">
      <c r="A335" t="str">
        <f>IF(B326="","","G")</f>
        <v/>
      </c>
      <c r="B335" s="10" t="str">
        <f>IF($B$326="","",IF(VLOOKUP($B$326,Samples!$A$3:$D$100,2,FALSE)='Intermediate Lookups'!$A8&amp;'Intermediate Lookups'!B$1,$B$326, ""))</f>
        <v/>
      </c>
      <c r="C335" s="10" t="str">
        <f>IF($B$326="","",IF(VLOOKUP($B$326,Samples!$A$3:$D$100,2,FALSE)='Intermediate Lookups'!$A8&amp;'Intermediate Lookups'!C$1,$B$326, ""))</f>
        <v/>
      </c>
      <c r="D335" s="10" t="str">
        <f>IF($B$326="","",IF(VLOOKUP($B$326,Samples!$A$3:$D$100,2,FALSE)='Intermediate Lookups'!$A8&amp;'Intermediate Lookups'!D$1,$B$326, ""))</f>
        <v/>
      </c>
      <c r="E335" s="10" t="str">
        <f>IF($B$326="","",IF(VLOOKUP($B$326,Samples!$A$3:$D$100,2,FALSE)='Intermediate Lookups'!$A8&amp;'Intermediate Lookups'!E$1,$B$326, ""))</f>
        <v/>
      </c>
      <c r="F335" s="10" t="str">
        <f>IF($B$326="","",IF(VLOOKUP($B$326,Samples!$A$3:$D$100,2,FALSE)='Intermediate Lookups'!$A8&amp;'Intermediate Lookups'!F$1,$B$326, ""))</f>
        <v/>
      </c>
      <c r="G335" s="10" t="str">
        <f>IF($B$326="","",IF(VLOOKUP($B$326,Samples!$A$3:$D$100,2,FALSE)='Intermediate Lookups'!$A8&amp;'Intermediate Lookups'!G$1,$B$326, ""))</f>
        <v/>
      </c>
      <c r="H335" s="10" t="str">
        <f>IF($B$326="","",IF(VLOOKUP($B$326,Samples!$A$3:$D$100,2,FALSE)='Intermediate Lookups'!$A8&amp;'Intermediate Lookups'!H$1,$B$326, ""))</f>
        <v/>
      </c>
      <c r="I335" s="10" t="str">
        <f>IF($B$326="","",IF(VLOOKUP($B$326,Samples!$A$3:$D$100,2,FALSE)='Intermediate Lookups'!$A8&amp;'Intermediate Lookups'!I$1,$B$326, ""))</f>
        <v/>
      </c>
      <c r="J335" s="10" t="str">
        <f>IF($B$326="","",IF(VLOOKUP($B$326,Samples!$A$3:$D$100,2,FALSE)='Intermediate Lookups'!$A8&amp;'Intermediate Lookups'!J$1,$B$326, ""))</f>
        <v/>
      </c>
      <c r="K335" s="10" t="str">
        <f>IF($B$326="","",IF(VLOOKUP($B$326,Samples!$A$3:$D$100,2,FALSE)='Intermediate Lookups'!$A8&amp;'Intermediate Lookups'!K$1,$B$326, ""))</f>
        <v/>
      </c>
      <c r="L335" s="10" t="str">
        <f>IF($B$326="","",IF(VLOOKUP($B$326,Samples!$A$3:$D$100,2,FALSE)='Intermediate Lookups'!$A8&amp;'Intermediate Lookups'!L$1,$B$326, ""))</f>
        <v/>
      </c>
      <c r="M335" s="10" t="str">
        <f>IF($B$326="","",IF(VLOOKUP($B$326,Samples!$A$3:$D$100,2,FALSE)='Intermediate Lookups'!$A8&amp;'Intermediate Lookups'!M$1,$B$326, ""))</f>
        <v/>
      </c>
    </row>
    <row r="336" spans="1:14" x14ac:dyDescent="0.25">
      <c r="A336" t="str">
        <f>IF(B326="","","H")</f>
        <v/>
      </c>
      <c r="B336" s="10" t="str">
        <f>IF($B$326="","",IF(VLOOKUP($B$326,Samples!$A$3:$D$100,2,FALSE)='Intermediate Lookups'!$A9&amp;'Intermediate Lookups'!B$1,$B$326, ""))</f>
        <v/>
      </c>
      <c r="C336" s="10" t="str">
        <f>IF($B$326="","",IF(VLOOKUP($B$326,Samples!$A$3:$D$100,2,FALSE)='Intermediate Lookups'!$A9&amp;'Intermediate Lookups'!C$1,$B$326, ""))</f>
        <v/>
      </c>
      <c r="D336" s="10" t="str">
        <f>IF($B$326="","",IF(VLOOKUP($B$326,Samples!$A$3:$D$100,2,FALSE)='Intermediate Lookups'!$A9&amp;'Intermediate Lookups'!D$1,$B$326, ""))</f>
        <v/>
      </c>
      <c r="E336" s="10" t="str">
        <f>IF($B$326="","",IF(VLOOKUP($B$326,Samples!$A$3:$D$100,2,FALSE)='Intermediate Lookups'!$A9&amp;'Intermediate Lookups'!E$1,$B$326, ""))</f>
        <v/>
      </c>
      <c r="F336" s="10" t="str">
        <f>IF($B$326="","",IF(VLOOKUP($B$326,Samples!$A$3:$D$100,2,FALSE)='Intermediate Lookups'!$A9&amp;'Intermediate Lookups'!F$1,$B$326, ""))</f>
        <v/>
      </c>
      <c r="G336" s="10" t="str">
        <f>IF($B$326="","",IF(VLOOKUP($B$326,Samples!$A$3:$D$100,2,FALSE)='Intermediate Lookups'!$A9&amp;'Intermediate Lookups'!G$1,$B$326, ""))</f>
        <v/>
      </c>
      <c r="H336" s="10" t="str">
        <f>IF($B$326="","",IF(VLOOKUP($B$326,Samples!$A$3:$D$100,2,FALSE)='Intermediate Lookups'!$A9&amp;'Intermediate Lookups'!H$1,$B$326, ""))</f>
        <v/>
      </c>
      <c r="I336" s="10" t="str">
        <f>IF($B$326="","",IF(VLOOKUP($B$326,Samples!$A$3:$D$100,2,FALSE)='Intermediate Lookups'!$A9&amp;'Intermediate Lookups'!I$1,$B$326, ""))</f>
        <v/>
      </c>
      <c r="J336" s="10" t="str">
        <f>IF($B$326="","",IF(VLOOKUP($B$326,Samples!$A$3:$D$100,2,FALSE)='Intermediate Lookups'!$A9&amp;'Intermediate Lookups'!J$1,$B$326, ""))</f>
        <v/>
      </c>
      <c r="K336" s="10" t="str">
        <f>IF($B$326="","",IF(VLOOKUP($B$326,Samples!$A$3:$D$100,2,FALSE)='Intermediate Lookups'!$A9&amp;'Intermediate Lookups'!K$1,$B$326, ""))</f>
        <v/>
      </c>
      <c r="L336" s="10" t="str">
        <f>IF($B$326="","",IF(VLOOKUP($B$326,Samples!$A$3:$D$100,2,FALSE)='Intermediate Lookups'!$A9&amp;'Intermediate Lookups'!L$1,$B$326, ""))</f>
        <v/>
      </c>
      <c r="M336" s="10" t="str">
        <f>IF($B$326="","",IF(VLOOKUP($B$326,Samples!$A$3:$D$100,2,FALSE)='Intermediate Lookups'!$A9&amp;'Intermediate Lookups'!M$1,$B$326, ""))</f>
        <v/>
      </c>
    </row>
    <row r="338" spans="1:14" x14ac:dyDescent="0.25">
      <c r="A338" t="str">
        <f>IF(B338="","","Pipetting step")</f>
        <v/>
      </c>
      <c r="B338" t="str">
        <f>IF(ISBLANK(Samples!A31),"",Samples!A31)</f>
        <v/>
      </c>
      <c r="C338" t="str">
        <f>IF(B338="","",VLOOKUP(B338,Samples!$A$3:$D$100,4,FALSE))</f>
        <v/>
      </c>
      <c r="D338" t="str">
        <f>IF(B338="","",8)</f>
        <v/>
      </c>
      <c r="E338" t="str">
        <f>IF(B338="","",12)</f>
        <v/>
      </c>
      <c r="F338" t="str">
        <f>IF(B338="","","Standard")</f>
        <v/>
      </c>
      <c r="G338" t="str">
        <f>IF(B338="","","Color")</f>
        <v/>
      </c>
      <c r="I338" t="str">
        <f>IF(B338="","",6)</f>
        <v/>
      </c>
      <c r="J338" t="str">
        <f>IF(B338="","",6)</f>
        <v/>
      </c>
      <c r="K338" t="str">
        <f>IF(B338="","","Normal")</f>
        <v/>
      </c>
      <c r="L338" t="str">
        <f>IF(B338="","","Single-channel")</f>
        <v/>
      </c>
      <c r="M338" t="str">
        <f>IF(B338="","","No")</f>
        <v/>
      </c>
      <c r="N338" t="str">
        <f>IF(B338="","","No")</f>
        <v/>
      </c>
    </row>
    <row r="339" spans="1:14" x14ac:dyDescent="0.25">
      <c r="M339" t="str">
        <f>IF(B338="","","Per well")</f>
        <v/>
      </c>
      <c r="N339" t="str">
        <f>IF(B338="","","On source")</f>
        <v/>
      </c>
    </row>
    <row r="340" spans="1:14" x14ac:dyDescent="0.25">
      <c r="B340" t="str">
        <f>IF(B338="","",1)</f>
        <v/>
      </c>
      <c r="C340" t="str">
        <f>IF(B338="","",2)</f>
        <v/>
      </c>
      <c r="D340" t="str">
        <f>IF(B338="","",3)</f>
        <v/>
      </c>
      <c r="E340" t="str">
        <f>IF(B338="","",4)</f>
        <v/>
      </c>
      <c r="F340" t="str">
        <f>IF(B338="","",5)</f>
        <v/>
      </c>
      <c r="G340" t="str">
        <f>IF(B338="","",6)</f>
        <v/>
      </c>
      <c r="H340" t="str">
        <f>IF(B338="","",7)</f>
        <v/>
      </c>
      <c r="I340" t="str">
        <f>IF(B338="","",8)</f>
        <v/>
      </c>
      <c r="J340" t="str">
        <f>IF(B338="","",9)</f>
        <v/>
      </c>
      <c r="K340" t="str">
        <f>IF(B338="","",10)</f>
        <v/>
      </c>
      <c r="L340" t="str">
        <f>IF(B338="","",11)</f>
        <v/>
      </c>
      <c r="M340" t="str">
        <f>IF(B338="","",12)</f>
        <v/>
      </c>
    </row>
    <row r="341" spans="1:14" x14ac:dyDescent="0.25">
      <c r="A341" t="str">
        <f>IF(B338="","","A")</f>
        <v/>
      </c>
      <c r="B341" s="10" t="str">
        <f>IF($B$338="","",IF(VLOOKUP($B$338,Samples!$A$3:$D$100,2,FALSE)='Intermediate Lookups'!$A2&amp;'Intermediate Lookups'!B$1,$B$338, ""))</f>
        <v/>
      </c>
      <c r="C341" s="10" t="str">
        <f>IF($B$338="","",IF(VLOOKUP($B$338,Samples!$A$3:$D$100,2,FALSE)='Intermediate Lookups'!$A2&amp;'Intermediate Lookups'!C$1,$B$338, ""))</f>
        <v/>
      </c>
      <c r="D341" s="10" t="str">
        <f>IF($B$338="","",IF(VLOOKUP($B$338,Samples!$A$3:$D$100,2,FALSE)='Intermediate Lookups'!$A2&amp;'Intermediate Lookups'!D$1,$B$338, ""))</f>
        <v/>
      </c>
      <c r="E341" s="10" t="str">
        <f>IF($B$338="","",IF(VLOOKUP($B$338,Samples!$A$3:$D$100,2,FALSE)='Intermediate Lookups'!$A2&amp;'Intermediate Lookups'!E$1,$B$338, ""))</f>
        <v/>
      </c>
      <c r="F341" s="10" t="str">
        <f>IF($B$338="","",IF(VLOOKUP($B$338,Samples!$A$3:$D$100,2,FALSE)='Intermediate Lookups'!$A2&amp;'Intermediate Lookups'!F$1,$B$338, ""))</f>
        <v/>
      </c>
      <c r="G341" s="10" t="str">
        <f>IF($B$338="","",IF(VLOOKUP($B$338,Samples!$A$3:$D$100,2,FALSE)='Intermediate Lookups'!$A2&amp;'Intermediate Lookups'!G$1,$B$338, ""))</f>
        <v/>
      </c>
      <c r="H341" s="10" t="str">
        <f>IF($B$338="","",IF(VLOOKUP($B$338,Samples!$A$3:$D$100,2,FALSE)='Intermediate Lookups'!$A2&amp;'Intermediate Lookups'!H$1,$B$338, ""))</f>
        <v/>
      </c>
      <c r="I341" s="10" t="str">
        <f>IF($B$338="","",IF(VLOOKUP($B$338,Samples!$A$3:$D$100,2,FALSE)='Intermediate Lookups'!$A2&amp;'Intermediate Lookups'!I$1,$B$338, ""))</f>
        <v/>
      </c>
      <c r="J341" s="10" t="str">
        <f>IF($B$338="","",IF(VLOOKUP($B$338,Samples!$A$3:$D$100,2,FALSE)='Intermediate Lookups'!$A2&amp;'Intermediate Lookups'!J$1,$B$338, ""))</f>
        <v/>
      </c>
      <c r="K341" s="10" t="str">
        <f>IF($B$338="","",IF(VLOOKUP($B$338,Samples!$A$3:$D$100,2,FALSE)='Intermediate Lookups'!$A2&amp;'Intermediate Lookups'!K$1,$B$338, ""))</f>
        <v/>
      </c>
      <c r="L341" s="10" t="str">
        <f>IF($B$338="","",IF(VLOOKUP($B$338,Samples!$A$3:$D$100,2,FALSE)='Intermediate Lookups'!$A2&amp;'Intermediate Lookups'!L$1,$B$338, ""))</f>
        <v/>
      </c>
      <c r="M341" s="10" t="str">
        <f>IF($B$338="","",IF(VLOOKUP($B$338,Samples!$A$3:$D$100,2,FALSE)='Intermediate Lookups'!$A2&amp;'Intermediate Lookups'!M$1,$B$338, ""))</f>
        <v/>
      </c>
    </row>
    <row r="342" spans="1:14" x14ac:dyDescent="0.25">
      <c r="A342" t="str">
        <f>IF(B338="","","B")</f>
        <v/>
      </c>
      <c r="B342" s="10" t="str">
        <f>IF($B$338="","",IF(VLOOKUP($B$338,Samples!$A$3:$D$100,2,FALSE)='Intermediate Lookups'!$A3&amp;'Intermediate Lookups'!B$1,$B$338, ""))</f>
        <v/>
      </c>
      <c r="C342" s="10" t="str">
        <f>IF($B$338="","",IF(VLOOKUP($B$338,Samples!$A$3:$D$100,2,FALSE)='Intermediate Lookups'!$A3&amp;'Intermediate Lookups'!C$1,$B$338, ""))</f>
        <v/>
      </c>
      <c r="D342" s="10" t="str">
        <f>IF($B$338="","",IF(VLOOKUP($B$338,Samples!$A$3:$D$100,2,FALSE)='Intermediate Lookups'!$A3&amp;'Intermediate Lookups'!D$1,$B$338, ""))</f>
        <v/>
      </c>
      <c r="E342" s="10" t="str">
        <f>IF($B$338="","",IF(VLOOKUP($B$338,Samples!$A$3:$D$100,2,FALSE)='Intermediate Lookups'!$A3&amp;'Intermediate Lookups'!E$1,$B$338, ""))</f>
        <v/>
      </c>
      <c r="F342" s="10" t="str">
        <f>IF($B$338="","",IF(VLOOKUP($B$338,Samples!$A$3:$D$100,2,FALSE)='Intermediate Lookups'!$A3&amp;'Intermediate Lookups'!F$1,$B$338, ""))</f>
        <v/>
      </c>
      <c r="G342" s="10" t="str">
        <f>IF($B$338="","",IF(VLOOKUP($B$338,Samples!$A$3:$D$100,2,FALSE)='Intermediate Lookups'!$A3&amp;'Intermediate Lookups'!G$1,$B$338, ""))</f>
        <v/>
      </c>
      <c r="H342" s="10" t="str">
        <f>IF($B$338="","",IF(VLOOKUP($B$338,Samples!$A$3:$D$100,2,FALSE)='Intermediate Lookups'!$A3&amp;'Intermediate Lookups'!H$1,$B$338, ""))</f>
        <v/>
      </c>
      <c r="I342" s="10" t="str">
        <f>IF($B$338="","",IF(VLOOKUP($B$338,Samples!$A$3:$D$100,2,FALSE)='Intermediate Lookups'!$A3&amp;'Intermediate Lookups'!I$1,$B$338, ""))</f>
        <v/>
      </c>
      <c r="J342" s="10" t="str">
        <f>IF($B$338="","",IF(VLOOKUP($B$338,Samples!$A$3:$D$100,2,FALSE)='Intermediate Lookups'!$A3&amp;'Intermediate Lookups'!J$1,$B$338, ""))</f>
        <v/>
      </c>
      <c r="K342" s="10" t="str">
        <f>IF($B$338="","",IF(VLOOKUP($B$338,Samples!$A$3:$D$100,2,FALSE)='Intermediate Lookups'!$A3&amp;'Intermediate Lookups'!K$1,$B$338, ""))</f>
        <v/>
      </c>
      <c r="L342" s="10" t="str">
        <f>IF($B$338="","",IF(VLOOKUP($B$338,Samples!$A$3:$D$100,2,FALSE)='Intermediate Lookups'!$A3&amp;'Intermediate Lookups'!L$1,$B$338, ""))</f>
        <v/>
      </c>
      <c r="M342" s="10" t="str">
        <f>IF($B$338="","",IF(VLOOKUP($B$338,Samples!$A$3:$D$100,2,FALSE)='Intermediate Lookups'!$A3&amp;'Intermediate Lookups'!M$1,$B$338, ""))</f>
        <v/>
      </c>
    </row>
    <row r="343" spans="1:14" x14ac:dyDescent="0.25">
      <c r="A343" t="str">
        <f>IF(B338="","","C")</f>
        <v/>
      </c>
      <c r="B343" s="10" t="str">
        <f>IF($B$338="","",IF(VLOOKUP($B$338,Samples!$A$3:$D$100,2,FALSE)='Intermediate Lookups'!$A4&amp;'Intermediate Lookups'!B$1,$B$338, ""))</f>
        <v/>
      </c>
      <c r="C343" s="10" t="str">
        <f>IF($B$338="","",IF(VLOOKUP($B$338,Samples!$A$3:$D$100,2,FALSE)='Intermediate Lookups'!$A4&amp;'Intermediate Lookups'!C$1,$B$338, ""))</f>
        <v/>
      </c>
      <c r="D343" s="10" t="str">
        <f>IF($B$338="","",IF(VLOOKUP($B$338,Samples!$A$3:$D$100,2,FALSE)='Intermediate Lookups'!$A4&amp;'Intermediate Lookups'!D$1,$B$338, ""))</f>
        <v/>
      </c>
      <c r="E343" s="10" t="str">
        <f>IF($B$338="","",IF(VLOOKUP($B$338,Samples!$A$3:$D$100,2,FALSE)='Intermediate Lookups'!$A4&amp;'Intermediate Lookups'!E$1,$B$338, ""))</f>
        <v/>
      </c>
      <c r="F343" s="10" t="str">
        <f>IF($B$338="","",IF(VLOOKUP($B$338,Samples!$A$3:$D$100,2,FALSE)='Intermediate Lookups'!$A4&amp;'Intermediate Lookups'!F$1,$B$338, ""))</f>
        <v/>
      </c>
      <c r="G343" s="10" t="str">
        <f>IF($B$338="","",IF(VLOOKUP($B$338,Samples!$A$3:$D$100,2,FALSE)='Intermediate Lookups'!$A4&amp;'Intermediate Lookups'!G$1,$B$338, ""))</f>
        <v/>
      </c>
      <c r="H343" s="10" t="str">
        <f>IF($B$338="","",IF(VLOOKUP($B$338,Samples!$A$3:$D$100,2,FALSE)='Intermediate Lookups'!$A4&amp;'Intermediate Lookups'!H$1,$B$338, ""))</f>
        <v/>
      </c>
      <c r="I343" s="10" t="str">
        <f>IF($B$338="","",IF(VLOOKUP($B$338,Samples!$A$3:$D$100,2,FALSE)='Intermediate Lookups'!$A4&amp;'Intermediate Lookups'!I$1,$B$338, ""))</f>
        <v/>
      </c>
      <c r="J343" s="10" t="str">
        <f>IF($B$338="","",IF(VLOOKUP($B$338,Samples!$A$3:$D$100,2,FALSE)='Intermediate Lookups'!$A4&amp;'Intermediate Lookups'!J$1,$B$338, ""))</f>
        <v/>
      </c>
      <c r="K343" s="10" t="str">
        <f>IF($B$338="","",IF(VLOOKUP($B$338,Samples!$A$3:$D$100,2,FALSE)='Intermediate Lookups'!$A4&amp;'Intermediate Lookups'!K$1,$B$338, ""))</f>
        <v/>
      </c>
      <c r="L343" s="10" t="str">
        <f>IF($B$338="","",IF(VLOOKUP($B$338,Samples!$A$3:$D$100,2,FALSE)='Intermediate Lookups'!$A4&amp;'Intermediate Lookups'!L$1,$B$338, ""))</f>
        <v/>
      </c>
      <c r="M343" s="10" t="str">
        <f>IF($B$338="","",IF(VLOOKUP($B$338,Samples!$A$3:$D$100,2,FALSE)='Intermediate Lookups'!$A4&amp;'Intermediate Lookups'!M$1,$B$338, ""))</f>
        <v/>
      </c>
    </row>
    <row r="344" spans="1:14" x14ac:dyDescent="0.25">
      <c r="A344" t="str">
        <f>IF(B338="","","D")</f>
        <v/>
      </c>
      <c r="B344" s="10" t="str">
        <f>IF($B$338="","",IF(VLOOKUP($B$338,Samples!$A$3:$D$100,2,FALSE)='Intermediate Lookups'!$A5&amp;'Intermediate Lookups'!B$1,$B$338, ""))</f>
        <v/>
      </c>
      <c r="C344" s="10" t="str">
        <f>IF($B$338="","",IF(VLOOKUP($B$338,Samples!$A$3:$D$100,2,FALSE)='Intermediate Lookups'!$A5&amp;'Intermediate Lookups'!C$1,$B$338, ""))</f>
        <v/>
      </c>
      <c r="D344" s="10" t="str">
        <f>IF($B$338="","",IF(VLOOKUP($B$338,Samples!$A$3:$D$100,2,FALSE)='Intermediate Lookups'!$A5&amp;'Intermediate Lookups'!D$1,$B$338, ""))</f>
        <v/>
      </c>
      <c r="E344" s="10" t="str">
        <f>IF($B$338="","",IF(VLOOKUP($B$338,Samples!$A$3:$D$100,2,FALSE)='Intermediate Lookups'!$A5&amp;'Intermediate Lookups'!E$1,$B$338, ""))</f>
        <v/>
      </c>
      <c r="F344" s="10" t="str">
        <f>IF($B$338="","",IF(VLOOKUP($B$338,Samples!$A$3:$D$100,2,FALSE)='Intermediate Lookups'!$A5&amp;'Intermediate Lookups'!F$1,$B$338, ""))</f>
        <v/>
      </c>
      <c r="G344" s="10" t="str">
        <f>IF($B$338="","",IF(VLOOKUP($B$338,Samples!$A$3:$D$100,2,FALSE)='Intermediate Lookups'!$A5&amp;'Intermediate Lookups'!G$1,$B$338, ""))</f>
        <v/>
      </c>
      <c r="H344" s="10" t="str">
        <f>IF($B$338="","",IF(VLOOKUP($B$338,Samples!$A$3:$D$100,2,FALSE)='Intermediate Lookups'!$A5&amp;'Intermediate Lookups'!H$1,$B$338, ""))</f>
        <v/>
      </c>
      <c r="I344" s="10" t="str">
        <f>IF($B$338="","",IF(VLOOKUP($B$338,Samples!$A$3:$D$100,2,FALSE)='Intermediate Lookups'!$A5&amp;'Intermediate Lookups'!I$1,$B$338, ""))</f>
        <v/>
      </c>
      <c r="J344" s="10" t="str">
        <f>IF($B$338="","",IF(VLOOKUP($B$338,Samples!$A$3:$D$100,2,FALSE)='Intermediate Lookups'!$A5&amp;'Intermediate Lookups'!J$1,$B$338, ""))</f>
        <v/>
      </c>
      <c r="K344" s="10" t="str">
        <f>IF($B$338="","",IF(VLOOKUP($B$338,Samples!$A$3:$D$100,2,FALSE)='Intermediate Lookups'!$A5&amp;'Intermediate Lookups'!K$1,$B$338, ""))</f>
        <v/>
      </c>
      <c r="L344" s="10" t="str">
        <f>IF($B$338="","",IF(VLOOKUP($B$338,Samples!$A$3:$D$100,2,FALSE)='Intermediate Lookups'!$A5&amp;'Intermediate Lookups'!L$1,$B$338, ""))</f>
        <v/>
      </c>
      <c r="M344" s="10" t="str">
        <f>IF($B$338="","",IF(VLOOKUP($B$338,Samples!$A$3:$D$100,2,FALSE)='Intermediate Lookups'!$A5&amp;'Intermediate Lookups'!M$1,$B$338, ""))</f>
        <v/>
      </c>
    </row>
    <row r="345" spans="1:14" x14ac:dyDescent="0.25">
      <c r="A345" t="str">
        <f>IF(B338="","","E")</f>
        <v/>
      </c>
      <c r="B345" s="10" t="str">
        <f>IF($B$338="","",IF(VLOOKUP($B$338,Samples!$A$3:$D$100,2,FALSE)='Intermediate Lookups'!$A6&amp;'Intermediate Lookups'!B$1,$B$338, ""))</f>
        <v/>
      </c>
      <c r="C345" s="10" t="str">
        <f>IF($B$338="","",IF(VLOOKUP($B$338,Samples!$A$3:$D$100,2,FALSE)='Intermediate Lookups'!$A6&amp;'Intermediate Lookups'!C$1,$B$338, ""))</f>
        <v/>
      </c>
      <c r="D345" s="10" t="str">
        <f>IF($B$338="","",IF(VLOOKUP($B$338,Samples!$A$3:$D$100,2,FALSE)='Intermediate Lookups'!$A6&amp;'Intermediate Lookups'!D$1,$B$338, ""))</f>
        <v/>
      </c>
      <c r="E345" s="10" t="str">
        <f>IF($B$338="","",IF(VLOOKUP($B$338,Samples!$A$3:$D$100,2,FALSE)='Intermediate Lookups'!$A6&amp;'Intermediate Lookups'!E$1,$B$338, ""))</f>
        <v/>
      </c>
      <c r="F345" s="10" t="str">
        <f>IF($B$338="","",IF(VLOOKUP($B$338,Samples!$A$3:$D$100,2,FALSE)='Intermediate Lookups'!$A6&amp;'Intermediate Lookups'!F$1,$B$338, ""))</f>
        <v/>
      </c>
      <c r="G345" s="10" t="str">
        <f>IF($B$338="","",IF(VLOOKUP($B$338,Samples!$A$3:$D$100,2,FALSE)='Intermediate Lookups'!$A6&amp;'Intermediate Lookups'!G$1,$B$338, ""))</f>
        <v/>
      </c>
      <c r="H345" s="10" t="str">
        <f>IF($B$338="","",IF(VLOOKUP($B$338,Samples!$A$3:$D$100,2,FALSE)='Intermediate Lookups'!$A6&amp;'Intermediate Lookups'!H$1,$B$338, ""))</f>
        <v/>
      </c>
      <c r="I345" s="10" t="str">
        <f>IF($B$338="","",IF(VLOOKUP($B$338,Samples!$A$3:$D$100,2,FALSE)='Intermediate Lookups'!$A6&amp;'Intermediate Lookups'!I$1,$B$338, ""))</f>
        <v/>
      </c>
      <c r="J345" s="10" t="str">
        <f>IF($B$338="","",IF(VLOOKUP($B$338,Samples!$A$3:$D$100,2,FALSE)='Intermediate Lookups'!$A6&amp;'Intermediate Lookups'!J$1,$B$338, ""))</f>
        <v/>
      </c>
      <c r="K345" s="10" t="str">
        <f>IF($B$338="","",IF(VLOOKUP($B$338,Samples!$A$3:$D$100,2,FALSE)='Intermediate Lookups'!$A6&amp;'Intermediate Lookups'!K$1,$B$338, ""))</f>
        <v/>
      </c>
      <c r="L345" s="10" t="str">
        <f>IF($B$338="","",IF(VLOOKUP($B$338,Samples!$A$3:$D$100,2,FALSE)='Intermediate Lookups'!$A6&amp;'Intermediate Lookups'!L$1,$B$338, ""))</f>
        <v/>
      </c>
      <c r="M345" s="10" t="str">
        <f>IF($B$338="","",IF(VLOOKUP($B$338,Samples!$A$3:$D$100,2,FALSE)='Intermediate Lookups'!$A6&amp;'Intermediate Lookups'!M$1,$B$338, ""))</f>
        <v/>
      </c>
    </row>
    <row r="346" spans="1:14" x14ac:dyDescent="0.25">
      <c r="A346" t="str">
        <f>IF(B338="","","F")</f>
        <v/>
      </c>
      <c r="B346" s="10" t="str">
        <f>IF($B$338="","",IF(VLOOKUP($B$338,Samples!$A$3:$D$100,2,FALSE)='Intermediate Lookups'!$A7&amp;'Intermediate Lookups'!B$1,$B$338, ""))</f>
        <v/>
      </c>
      <c r="C346" s="10" t="str">
        <f>IF($B$338="","",IF(VLOOKUP($B$338,Samples!$A$3:$D$100,2,FALSE)='Intermediate Lookups'!$A7&amp;'Intermediate Lookups'!C$1,$B$338, ""))</f>
        <v/>
      </c>
      <c r="D346" s="10" t="str">
        <f>IF($B$338="","",IF(VLOOKUP($B$338,Samples!$A$3:$D$100,2,FALSE)='Intermediate Lookups'!$A7&amp;'Intermediate Lookups'!D$1,$B$338, ""))</f>
        <v/>
      </c>
      <c r="E346" s="10" t="str">
        <f>IF($B$338="","",IF(VLOOKUP($B$338,Samples!$A$3:$D$100,2,FALSE)='Intermediate Lookups'!$A7&amp;'Intermediate Lookups'!E$1,$B$338, ""))</f>
        <v/>
      </c>
      <c r="F346" s="10" t="str">
        <f>IF($B$338="","",IF(VLOOKUP($B$338,Samples!$A$3:$D$100,2,FALSE)='Intermediate Lookups'!$A7&amp;'Intermediate Lookups'!F$1,$B$338, ""))</f>
        <v/>
      </c>
      <c r="G346" s="10" t="str">
        <f>IF($B$338="","",IF(VLOOKUP($B$338,Samples!$A$3:$D$100,2,FALSE)='Intermediate Lookups'!$A7&amp;'Intermediate Lookups'!G$1,$B$338, ""))</f>
        <v/>
      </c>
      <c r="H346" s="10" t="str">
        <f>IF($B$338="","",IF(VLOOKUP($B$338,Samples!$A$3:$D$100,2,FALSE)='Intermediate Lookups'!$A7&amp;'Intermediate Lookups'!H$1,$B$338, ""))</f>
        <v/>
      </c>
      <c r="I346" s="10" t="str">
        <f>IF($B$338="","",IF(VLOOKUP($B$338,Samples!$A$3:$D$100,2,FALSE)='Intermediate Lookups'!$A7&amp;'Intermediate Lookups'!I$1,$B$338, ""))</f>
        <v/>
      </c>
      <c r="J346" s="10" t="str">
        <f>IF($B$338="","",IF(VLOOKUP($B$338,Samples!$A$3:$D$100,2,FALSE)='Intermediate Lookups'!$A7&amp;'Intermediate Lookups'!J$1,$B$338, ""))</f>
        <v/>
      </c>
      <c r="K346" s="10" t="str">
        <f>IF($B$338="","",IF(VLOOKUP($B$338,Samples!$A$3:$D$100,2,FALSE)='Intermediate Lookups'!$A7&amp;'Intermediate Lookups'!K$1,$B$338, ""))</f>
        <v/>
      </c>
      <c r="L346" s="10" t="str">
        <f>IF($B$338="","",IF(VLOOKUP($B$338,Samples!$A$3:$D$100,2,FALSE)='Intermediate Lookups'!$A7&amp;'Intermediate Lookups'!L$1,$B$338, ""))</f>
        <v/>
      </c>
      <c r="M346" s="10" t="str">
        <f>IF($B$338="","",IF(VLOOKUP($B$338,Samples!$A$3:$D$100,2,FALSE)='Intermediate Lookups'!$A7&amp;'Intermediate Lookups'!M$1,$B$338, ""))</f>
        <v/>
      </c>
    </row>
    <row r="347" spans="1:14" x14ac:dyDescent="0.25">
      <c r="A347" t="str">
        <f>IF(B338="","","G")</f>
        <v/>
      </c>
      <c r="B347" s="10" t="str">
        <f>IF($B$338="","",IF(VLOOKUP($B$338,Samples!$A$3:$D$100,2,FALSE)='Intermediate Lookups'!$A8&amp;'Intermediate Lookups'!B$1,$B$338, ""))</f>
        <v/>
      </c>
      <c r="C347" s="10" t="str">
        <f>IF($B$338="","",IF(VLOOKUP($B$338,Samples!$A$3:$D$100,2,FALSE)='Intermediate Lookups'!$A8&amp;'Intermediate Lookups'!C$1,$B$338, ""))</f>
        <v/>
      </c>
      <c r="D347" s="10" t="str">
        <f>IF($B$338="","",IF(VLOOKUP($B$338,Samples!$A$3:$D$100,2,FALSE)='Intermediate Lookups'!$A8&amp;'Intermediate Lookups'!D$1,$B$338, ""))</f>
        <v/>
      </c>
      <c r="E347" s="10" t="str">
        <f>IF($B$338="","",IF(VLOOKUP($B$338,Samples!$A$3:$D$100,2,FALSE)='Intermediate Lookups'!$A8&amp;'Intermediate Lookups'!E$1,$B$338, ""))</f>
        <v/>
      </c>
      <c r="F347" s="10" t="str">
        <f>IF($B$338="","",IF(VLOOKUP($B$338,Samples!$A$3:$D$100,2,FALSE)='Intermediate Lookups'!$A8&amp;'Intermediate Lookups'!F$1,$B$338, ""))</f>
        <v/>
      </c>
      <c r="G347" s="10" t="str">
        <f>IF($B$338="","",IF(VLOOKUP($B$338,Samples!$A$3:$D$100,2,FALSE)='Intermediate Lookups'!$A8&amp;'Intermediate Lookups'!G$1,$B$338, ""))</f>
        <v/>
      </c>
      <c r="H347" s="10" t="str">
        <f>IF($B$338="","",IF(VLOOKUP($B$338,Samples!$A$3:$D$100,2,FALSE)='Intermediate Lookups'!$A8&amp;'Intermediate Lookups'!H$1,$B$338, ""))</f>
        <v/>
      </c>
      <c r="I347" s="10" t="str">
        <f>IF($B$338="","",IF(VLOOKUP($B$338,Samples!$A$3:$D$100,2,FALSE)='Intermediate Lookups'!$A8&amp;'Intermediate Lookups'!I$1,$B$338, ""))</f>
        <v/>
      </c>
      <c r="J347" s="10" t="str">
        <f>IF($B$338="","",IF(VLOOKUP($B$338,Samples!$A$3:$D$100,2,FALSE)='Intermediate Lookups'!$A8&amp;'Intermediate Lookups'!J$1,$B$338, ""))</f>
        <v/>
      </c>
      <c r="K347" s="10" t="str">
        <f>IF($B$338="","",IF(VLOOKUP($B$338,Samples!$A$3:$D$100,2,FALSE)='Intermediate Lookups'!$A8&amp;'Intermediate Lookups'!K$1,$B$338, ""))</f>
        <v/>
      </c>
      <c r="L347" s="10" t="str">
        <f>IF($B$338="","",IF(VLOOKUP($B$338,Samples!$A$3:$D$100,2,FALSE)='Intermediate Lookups'!$A8&amp;'Intermediate Lookups'!L$1,$B$338, ""))</f>
        <v/>
      </c>
      <c r="M347" s="10" t="str">
        <f>IF($B$338="","",IF(VLOOKUP($B$338,Samples!$A$3:$D$100,2,FALSE)='Intermediate Lookups'!$A8&amp;'Intermediate Lookups'!M$1,$B$338, ""))</f>
        <v/>
      </c>
    </row>
    <row r="348" spans="1:14" x14ac:dyDescent="0.25">
      <c r="A348" t="str">
        <f>IF(B338="","","H")</f>
        <v/>
      </c>
      <c r="B348" s="10" t="str">
        <f>IF($B$338="","",IF(VLOOKUP($B$338,Samples!$A$3:$D$100,2,FALSE)='Intermediate Lookups'!$A9&amp;'Intermediate Lookups'!B$1,$B$338, ""))</f>
        <v/>
      </c>
      <c r="C348" s="10" t="str">
        <f>IF($B$338="","",IF(VLOOKUP($B$338,Samples!$A$3:$D$100,2,FALSE)='Intermediate Lookups'!$A9&amp;'Intermediate Lookups'!C$1,$B$338, ""))</f>
        <v/>
      </c>
      <c r="D348" s="10" t="str">
        <f>IF($B$338="","",IF(VLOOKUP($B$338,Samples!$A$3:$D$100,2,FALSE)='Intermediate Lookups'!$A9&amp;'Intermediate Lookups'!D$1,$B$338, ""))</f>
        <v/>
      </c>
      <c r="E348" s="10" t="str">
        <f>IF($B$338="","",IF(VLOOKUP($B$338,Samples!$A$3:$D$100,2,FALSE)='Intermediate Lookups'!$A9&amp;'Intermediate Lookups'!E$1,$B$338, ""))</f>
        <v/>
      </c>
      <c r="F348" s="10" t="str">
        <f>IF($B$338="","",IF(VLOOKUP($B$338,Samples!$A$3:$D$100,2,FALSE)='Intermediate Lookups'!$A9&amp;'Intermediate Lookups'!F$1,$B$338, ""))</f>
        <v/>
      </c>
      <c r="G348" s="10" t="str">
        <f>IF($B$338="","",IF(VLOOKUP($B$338,Samples!$A$3:$D$100,2,FALSE)='Intermediate Lookups'!$A9&amp;'Intermediate Lookups'!G$1,$B$338, ""))</f>
        <v/>
      </c>
      <c r="H348" s="10" t="str">
        <f>IF($B$338="","",IF(VLOOKUP($B$338,Samples!$A$3:$D$100,2,FALSE)='Intermediate Lookups'!$A9&amp;'Intermediate Lookups'!H$1,$B$338, ""))</f>
        <v/>
      </c>
      <c r="I348" s="10" t="str">
        <f>IF($B$338="","",IF(VLOOKUP($B$338,Samples!$A$3:$D$100,2,FALSE)='Intermediate Lookups'!$A9&amp;'Intermediate Lookups'!I$1,$B$338, ""))</f>
        <v/>
      </c>
      <c r="J348" s="10" t="str">
        <f>IF($B$338="","",IF(VLOOKUP($B$338,Samples!$A$3:$D$100,2,FALSE)='Intermediate Lookups'!$A9&amp;'Intermediate Lookups'!J$1,$B$338, ""))</f>
        <v/>
      </c>
      <c r="K348" s="10" t="str">
        <f>IF($B$338="","",IF(VLOOKUP($B$338,Samples!$A$3:$D$100,2,FALSE)='Intermediate Lookups'!$A9&amp;'Intermediate Lookups'!K$1,$B$338, ""))</f>
        <v/>
      </c>
      <c r="L348" s="10" t="str">
        <f>IF($B$338="","",IF(VLOOKUP($B$338,Samples!$A$3:$D$100,2,FALSE)='Intermediate Lookups'!$A9&amp;'Intermediate Lookups'!L$1,$B$338, ""))</f>
        <v/>
      </c>
      <c r="M348" s="10" t="str">
        <f>IF($B$338="","",IF(VLOOKUP($B$338,Samples!$A$3:$D$100,2,FALSE)='Intermediate Lookups'!$A9&amp;'Intermediate Lookups'!M$1,$B$338, ""))</f>
        <v/>
      </c>
    </row>
    <row r="350" spans="1:14" x14ac:dyDescent="0.25">
      <c r="A350" t="str">
        <f>IF(B350="","","Pipetting step")</f>
        <v/>
      </c>
      <c r="B350" t="str">
        <f>IF(ISBLANK(Samples!A32),"",Samples!A32)</f>
        <v/>
      </c>
      <c r="C350" t="str">
        <f>IF(B350="","",VLOOKUP(B350,Samples!$A$3:$D$100,4,FALSE))</f>
        <v/>
      </c>
      <c r="D350" t="str">
        <f>IF(B350="","",8)</f>
        <v/>
      </c>
      <c r="E350" t="str">
        <f>IF(B350="","",12)</f>
        <v/>
      </c>
      <c r="F350" t="str">
        <f>IF(B350="","","Standard")</f>
        <v/>
      </c>
      <c r="G350" t="str">
        <f>IF(B350="","","Color")</f>
        <v/>
      </c>
      <c r="I350" t="str">
        <f>IF(B350="","",6)</f>
        <v/>
      </c>
      <c r="J350" t="str">
        <f>IF(B350="","",6)</f>
        <v/>
      </c>
      <c r="K350" t="str">
        <f>IF(B350="","","Normal")</f>
        <v/>
      </c>
      <c r="L350" t="str">
        <f>IF(B350="","","Single-channel")</f>
        <v/>
      </c>
      <c r="M350" t="str">
        <f>IF(B350="","","No")</f>
        <v/>
      </c>
      <c r="N350" t="str">
        <f>IF(B350="","","No")</f>
        <v/>
      </c>
    </row>
    <row r="351" spans="1:14" x14ac:dyDescent="0.25">
      <c r="M351" t="str">
        <f>IF(B350="","","Per well")</f>
        <v/>
      </c>
      <c r="N351" t="str">
        <f>IF(B350="","","On source")</f>
        <v/>
      </c>
    </row>
    <row r="352" spans="1:14" x14ac:dyDescent="0.25">
      <c r="B352" t="str">
        <f>IF(B350="","",1)</f>
        <v/>
      </c>
      <c r="C352" t="str">
        <f>IF(B350="","",2)</f>
        <v/>
      </c>
      <c r="D352" t="str">
        <f>IF(B350="","",3)</f>
        <v/>
      </c>
      <c r="E352" t="str">
        <f>IF(B350="","",4)</f>
        <v/>
      </c>
      <c r="F352" t="str">
        <f>IF(B350="","",5)</f>
        <v/>
      </c>
      <c r="G352" t="str">
        <f>IF(B350="","",6)</f>
        <v/>
      </c>
      <c r="H352" t="str">
        <f>IF(B350="","",7)</f>
        <v/>
      </c>
      <c r="I352" t="str">
        <f>IF(B350="","",8)</f>
        <v/>
      </c>
      <c r="J352" t="str">
        <f>IF(B350="","",9)</f>
        <v/>
      </c>
      <c r="K352" t="str">
        <f>IF(B350="","",10)</f>
        <v/>
      </c>
      <c r="L352" t="str">
        <f>IF(B350="","",11)</f>
        <v/>
      </c>
      <c r="M352" t="str">
        <f>IF(B350="","",12)</f>
        <v/>
      </c>
    </row>
    <row r="353" spans="1:14" x14ac:dyDescent="0.25">
      <c r="A353" t="str">
        <f>IF(B350="","","A")</f>
        <v/>
      </c>
      <c r="B353" s="10" t="str">
        <f>IF($B$350="","",IF(VLOOKUP($B$350,Samples!$A$3:$D$100,2,FALSE)='Intermediate Lookups'!$A2&amp;'Intermediate Lookups'!B$1,$B$350, ""))</f>
        <v/>
      </c>
      <c r="C353" s="10" t="str">
        <f>IF($B$350="","",IF(VLOOKUP($B$350,Samples!$A$3:$D$100,2,FALSE)='Intermediate Lookups'!$A2&amp;'Intermediate Lookups'!C$1,$B$350, ""))</f>
        <v/>
      </c>
      <c r="D353" s="10" t="str">
        <f>IF($B$350="","",IF(VLOOKUP($B$350,Samples!$A$3:$D$100,2,FALSE)='Intermediate Lookups'!$A2&amp;'Intermediate Lookups'!D$1,$B$350, ""))</f>
        <v/>
      </c>
      <c r="E353" s="10" t="str">
        <f>IF($B$350="","",IF(VLOOKUP($B$350,Samples!$A$3:$D$100,2,FALSE)='Intermediate Lookups'!$A2&amp;'Intermediate Lookups'!E$1,$B$350, ""))</f>
        <v/>
      </c>
      <c r="F353" s="10" t="str">
        <f>IF($B$350="","",IF(VLOOKUP($B$350,Samples!$A$3:$D$100,2,FALSE)='Intermediate Lookups'!$A2&amp;'Intermediate Lookups'!F$1,$B$350, ""))</f>
        <v/>
      </c>
      <c r="G353" s="10" t="str">
        <f>IF($B$350="","",IF(VLOOKUP($B$350,Samples!$A$3:$D$100,2,FALSE)='Intermediate Lookups'!$A2&amp;'Intermediate Lookups'!G$1,$B$350, ""))</f>
        <v/>
      </c>
      <c r="H353" s="10" t="str">
        <f>IF($B$350="","",IF(VLOOKUP($B$350,Samples!$A$3:$D$100,2,FALSE)='Intermediate Lookups'!$A2&amp;'Intermediate Lookups'!H$1,$B$350, ""))</f>
        <v/>
      </c>
      <c r="I353" s="10" t="str">
        <f>IF($B$350="","",IF(VLOOKUP($B$350,Samples!$A$3:$D$100,2,FALSE)='Intermediate Lookups'!$A2&amp;'Intermediate Lookups'!I$1,$B$350, ""))</f>
        <v/>
      </c>
      <c r="J353" s="10" t="str">
        <f>IF($B$350="","",IF(VLOOKUP($B$350,Samples!$A$3:$D$100,2,FALSE)='Intermediate Lookups'!$A2&amp;'Intermediate Lookups'!J$1,$B$350, ""))</f>
        <v/>
      </c>
      <c r="K353" s="10" t="str">
        <f>IF($B$350="","",IF(VLOOKUP($B$350,Samples!$A$3:$D$100,2,FALSE)='Intermediate Lookups'!$A2&amp;'Intermediate Lookups'!K$1,$B$350, ""))</f>
        <v/>
      </c>
      <c r="L353" s="10" t="str">
        <f>IF($B$350="","",IF(VLOOKUP($B$350,Samples!$A$3:$D$100,2,FALSE)='Intermediate Lookups'!$A2&amp;'Intermediate Lookups'!L$1,$B$350, ""))</f>
        <v/>
      </c>
      <c r="M353" s="10" t="str">
        <f>IF($B$350="","",IF(VLOOKUP($B$350,Samples!$A$3:$D$100,2,FALSE)='Intermediate Lookups'!$A2&amp;'Intermediate Lookups'!M$1,$B$350, ""))</f>
        <v/>
      </c>
    </row>
    <row r="354" spans="1:14" x14ac:dyDescent="0.25">
      <c r="A354" t="str">
        <f>IF(B350="","","B")</f>
        <v/>
      </c>
      <c r="B354" s="10" t="str">
        <f>IF($B$350="","",IF(VLOOKUP($B$350,Samples!$A$3:$D$100,2,FALSE)='Intermediate Lookups'!$A3&amp;'Intermediate Lookups'!B$1,$B$350, ""))</f>
        <v/>
      </c>
      <c r="C354" s="10" t="str">
        <f>IF($B$350="","",IF(VLOOKUP($B$350,Samples!$A$3:$D$100,2,FALSE)='Intermediate Lookups'!$A3&amp;'Intermediate Lookups'!C$1,$B$350, ""))</f>
        <v/>
      </c>
      <c r="D354" s="10" t="str">
        <f>IF($B$350="","",IF(VLOOKUP($B$350,Samples!$A$3:$D$100,2,FALSE)='Intermediate Lookups'!$A3&amp;'Intermediate Lookups'!D$1,$B$350, ""))</f>
        <v/>
      </c>
      <c r="E354" s="10" t="str">
        <f>IF($B$350="","",IF(VLOOKUP($B$350,Samples!$A$3:$D$100,2,FALSE)='Intermediate Lookups'!$A3&amp;'Intermediate Lookups'!E$1,$B$350, ""))</f>
        <v/>
      </c>
      <c r="F354" s="10" t="str">
        <f>IF($B$350="","",IF(VLOOKUP($B$350,Samples!$A$3:$D$100,2,FALSE)='Intermediate Lookups'!$A3&amp;'Intermediate Lookups'!F$1,$B$350, ""))</f>
        <v/>
      </c>
      <c r="G354" s="10" t="str">
        <f>IF($B$350="","",IF(VLOOKUP($B$350,Samples!$A$3:$D$100,2,FALSE)='Intermediate Lookups'!$A3&amp;'Intermediate Lookups'!G$1,$B$350, ""))</f>
        <v/>
      </c>
      <c r="H354" s="10" t="str">
        <f>IF($B$350="","",IF(VLOOKUP($B$350,Samples!$A$3:$D$100,2,FALSE)='Intermediate Lookups'!$A3&amp;'Intermediate Lookups'!H$1,$B$350, ""))</f>
        <v/>
      </c>
      <c r="I354" s="10" t="str">
        <f>IF($B$350="","",IF(VLOOKUP($B$350,Samples!$A$3:$D$100,2,FALSE)='Intermediate Lookups'!$A3&amp;'Intermediate Lookups'!I$1,$B$350, ""))</f>
        <v/>
      </c>
      <c r="J354" s="10" t="str">
        <f>IF($B$350="","",IF(VLOOKUP($B$350,Samples!$A$3:$D$100,2,FALSE)='Intermediate Lookups'!$A3&amp;'Intermediate Lookups'!J$1,$B$350, ""))</f>
        <v/>
      </c>
      <c r="K354" s="10" t="str">
        <f>IF($B$350="","",IF(VLOOKUP($B$350,Samples!$A$3:$D$100,2,FALSE)='Intermediate Lookups'!$A3&amp;'Intermediate Lookups'!K$1,$B$350, ""))</f>
        <v/>
      </c>
      <c r="L354" s="10" t="str">
        <f>IF($B$350="","",IF(VLOOKUP($B$350,Samples!$A$3:$D$100,2,FALSE)='Intermediate Lookups'!$A3&amp;'Intermediate Lookups'!L$1,$B$350, ""))</f>
        <v/>
      </c>
      <c r="M354" s="10" t="str">
        <f>IF($B$350="","",IF(VLOOKUP($B$350,Samples!$A$3:$D$100,2,FALSE)='Intermediate Lookups'!$A3&amp;'Intermediate Lookups'!M$1,$B$350, ""))</f>
        <v/>
      </c>
    </row>
    <row r="355" spans="1:14" x14ac:dyDescent="0.25">
      <c r="A355" t="str">
        <f>IF(B350="","","C")</f>
        <v/>
      </c>
      <c r="B355" s="10" t="str">
        <f>IF($B$350="","",IF(VLOOKUP($B$350,Samples!$A$3:$D$100,2,FALSE)='Intermediate Lookups'!$A4&amp;'Intermediate Lookups'!B$1,$B$350, ""))</f>
        <v/>
      </c>
      <c r="C355" s="10" t="str">
        <f>IF($B$350="","",IF(VLOOKUP($B$350,Samples!$A$3:$D$100,2,FALSE)='Intermediate Lookups'!$A4&amp;'Intermediate Lookups'!C$1,$B$350, ""))</f>
        <v/>
      </c>
      <c r="D355" s="10" t="str">
        <f>IF($B$350="","",IF(VLOOKUP($B$350,Samples!$A$3:$D$100,2,FALSE)='Intermediate Lookups'!$A4&amp;'Intermediate Lookups'!D$1,$B$350, ""))</f>
        <v/>
      </c>
      <c r="E355" s="10" t="str">
        <f>IF($B$350="","",IF(VLOOKUP($B$350,Samples!$A$3:$D$100,2,FALSE)='Intermediate Lookups'!$A4&amp;'Intermediate Lookups'!E$1,$B$350, ""))</f>
        <v/>
      </c>
      <c r="F355" s="10" t="str">
        <f>IF($B$350="","",IF(VLOOKUP($B$350,Samples!$A$3:$D$100,2,FALSE)='Intermediate Lookups'!$A4&amp;'Intermediate Lookups'!F$1,$B$350, ""))</f>
        <v/>
      </c>
      <c r="G355" s="10" t="str">
        <f>IF($B$350="","",IF(VLOOKUP($B$350,Samples!$A$3:$D$100,2,FALSE)='Intermediate Lookups'!$A4&amp;'Intermediate Lookups'!G$1,$B$350, ""))</f>
        <v/>
      </c>
      <c r="H355" s="10" t="str">
        <f>IF($B$350="","",IF(VLOOKUP($B$350,Samples!$A$3:$D$100,2,FALSE)='Intermediate Lookups'!$A4&amp;'Intermediate Lookups'!H$1,$B$350, ""))</f>
        <v/>
      </c>
      <c r="I355" s="10" t="str">
        <f>IF($B$350="","",IF(VLOOKUP($B$350,Samples!$A$3:$D$100,2,FALSE)='Intermediate Lookups'!$A4&amp;'Intermediate Lookups'!I$1,$B$350, ""))</f>
        <v/>
      </c>
      <c r="J355" s="10" t="str">
        <f>IF($B$350="","",IF(VLOOKUP($B$350,Samples!$A$3:$D$100,2,FALSE)='Intermediate Lookups'!$A4&amp;'Intermediate Lookups'!J$1,$B$350, ""))</f>
        <v/>
      </c>
      <c r="K355" s="10" t="str">
        <f>IF($B$350="","",IF(VLOOKUP($B$350,Samples!$A$3:$D$100,2,FALSE)='Intermediate Lookups'!$A4&amp;'Intermediate Lookups'!K$1,$B$350, ""))</f>
        <v/>
      </c>
      <c r="L355" s="10" t="str">
        <f>IF($B$350="","",IF(VLOOKUP($B$350,Samples!$A$3:$D$100,2,FALSE)='Intermediate Lookups'!$A4&amp;'Intermediate Lookups'!L$1,$B$350, ""))</f>
        <v/>
      </c>
      <c r="M355" s="10" t="str">
        <f>IF($B$350="","",IF(VLOOKUP($B$350,Samples!$A$3:$D$100,2,FALSE)='Intermediate Lookups'!$A4&amp;'Intermediate Lookups'!M$1,$B$350, ""))</f>
        <v/>
      </c>
    </row>
    <row r="356" spans="1:14" x14ac:dyDescent="0.25">
      <c r="A356" t="str">
        <f>IF(B350="","","D")</f>
        <v/>
      </c>
      <c r="B356" s="10" t="str">
        <f>IF($B$350="","",IF(VLOOKUP($B$350,Samples!$A$3:$D$100,2,FALSE)='Intermediate Lookups'!$A5&amp;'Intermediate Lookups'!B$1,$B$350, ""))</f>
        <v/>
      </c>
      <c r="C356" s="10" t="str">
        <f>IF($B$350="","",IF(VLOOKUP($B$350,Samples!$A$3:$D$100,2,FALSE)='Intermediate Lookups'!$A5&amp;'Intermediate Lookups'!C$1,$B$350, ""))</f>
        <v/>
      </c>
      <c r="D356" s="10" t="str">
        <f>IF($B$350="","",IF(VLOOKUP($B$350,Samples!$A$3:$D$100,2,FALSE)='Intermediate Lookups'!$A5&amp;'Intermediate Lookups'!D$1,$B$350, ""))</f>
        <v/>
      </c>
      <c r="E356" s="10" t="str">
        <f>IF($B$350="","",IF(VLOOKUP($B$350,Samples!$A$3:$D$100,2,FALSE)='Intermediate Lookups'!$A5&amp;'Intermediate Lookups'!E$1,$B$350, ""))</f>
        <v/>
      </c>
      <c r="F356" s="10" t="str">
        <f>IF($B$350="","",IF(VLOOKUP($B$350,Samples!$A$3:$D$100,2,FALSE)='Intermediate Lookups'!$A5&amp;'Intermediate Lookups'!F$1,$B$350, ""))</f>
        <v/>
      </c>
      <c r="G356" s="10" t="str">
        <f>IF($B$350="","",IF(VLOOKUP($B$350,Samples!$A$3:$D$100,2,FALSE)='Intermediate Lookups'!$A5&amp;'Intermediate Lookups'!G$1,$B$350, ""))</f>
        <v/>
      </c>
      <c r="H356" s="10" t="str">
        <f>IF($B$350="","",IF(VLOOKUP($B$350,Samples!$A$3:$D$100,2,FALSE)='Intermediate Lookups'!$A5&amp;'Intermediate Lookups'!H$1,$B$350, ""))</f>
        <v/>
      </c>
      <c r="I356" s="10" t="str">
        <f>IF($B$350="","",IF(VLOOKUP($B$350,Samples!$A$3:$D$100,2,FALSE)='Intermediate Lookups'!$A5&amp;'Intermediate Lookups'!I$1,$B$350, ""))</f>
        <v/>
      </c>
      <c r="J356" s="10" t="str">
        <f>IF($B$350="","",IF(VLOOKUP($B$350,Samples!$A$3:$D$100,2,FALSE)='Intermediate Lookups'!$A5&amp;'Intermediate Lookups'!J$1,$B$350, ""))</f>
        <v/>
      </c>
      <c r="K356" s="10" t="str">
        <f>IF($B$350="","",IF(VLOOKUP($B$350,Samples!$A$3:$D$100,2,FALSE)='Intermediate Lookups'!$A5&amp;'Intermediate Lookups'!K$1,$B$350, ""))</f>
        <v/>
      </c>
      <c r="L356" s="10" t="str">
        <f>IF($B$350="","",IF(VLOOKUP($B$350,Samples!$A$3:$D$100,2,FALSE)='Intermediate Lookups'!$A5&amp;'Intermediate Lookups'!L$1,$B$350, ""))</f>
        <v/>
      </c>
      <c r="M356" s="10" t="str">
        <f>IF($B$350="","",IF(VLOOKUP($B$350,Samples!$A$3:$D$100,2,FALSE)='Intermediate Lookups'!$A5&amp;'Intermediate Lookups'!M$1,$B$350, ""))</f>
        <v/>
      </c>
    </row>
    <row r="357" spans="1:14" x14ac:dyDescent="0.25">
      <c r="A357" t="str">
        <f>IF(B350="","","E")</f>
        <v/>
      </c>
      <c r="B357" s="10" t="str">
        <f>IF($B$350="","",IF(VLOOKUP($B$350,Samples!$A$3:$D$100,2,FALSE)='Intermediate Lookups'!$A6&amp;'Intermediate Lookups'!B$1,$B$350, ""))</f>
        <v/>
      </c>
      <c r="C357" s="10" t="str">
        <f>IF($B$350="","",IF(VLOOKUP($B$350,Samples!$A$3:$D$100,2,FALSE)='Intermediate Lookups'!$A6&amp;'Intermediate Lookups'!C$1,$B$350, ""))</f>
        <v/>
      </c>
      <c r="D357" s="10" t="str">
        <f>IF($B$350="","",IF(VLOOKUP($B$350,Samples!$A$3:$D$100,2,FALSE)='Intermediate Lookups'!$A6&amp;'Intermediate Lookups'!D$1,$B$350, ""))</f>
        <v/>
      </c>
      <c r="E357" s="10" t="str">
        <f>IF($B$350="","",IF(VLOOKUP($B$350,Samples!$A$3:$D$100,2,FALSE)='Intermediate Lookups'!$A6&amp;'Intermediate Lookups'!E$1,$B$350, ""))</f>
        <v/>
      </c>
      <c r="F357" s="10" t="str">
        <f>IF($B$350="","",IF(VLOOKUP($B$350,Samples!$A$3:$D$100,2,FALSE)='Intermediate Lookups'!$A6&amp;'Intermediate Lookups'!F$1,$B$350, ""))</f>
        <v/>
      </c>
      <c r="G357" s="10" t="str">
        <f>IF($B$350="","",IF(VLOOKUP($B$350,Samples!$A$3:$D$100,2,FALSE)='Intermediate Lookups'!$A6&amp;'Intermediate Lookups'!G$1,$B$350, ""))</f>
        <v/>
      </c>
      <c r="H357" s="10" t="str">
        <f>IF($B$350="","",IF(VLOOKUP($B$350,Samples!$A$3:$D$100,2,FALSE)='Intermediate Lookups'!$A6&amp;'Intermediate Lookups'!H$1,$B$350, ""))</f>
        <v/>
      </c>
      <c r="I357" s="10" t="str">
        <f>IF($B$350="","",IF(VLOOKUP($B$350,Samples!$A$3:$D$100,2,FALSE)='Intermediate Lookups'!$A6&amp;'Intermediate Lookups'!I$1,$B$350, ""))</f>
        <v/>
      </c>
      <c r="J357" s="10" t="str">
        <f>IF($B$350="","",IF(VLOOKUP($B$350,Samples!$A$3:$D$100,2,FALSE)='Intermediate Lookups'!$A6&amp;'Intermediate Lookups'!J$1,$B$350, ""))</f>
        <v/>
      </c>
      <c r="K357" s="10" t="str">
        <f>IF($B$350="","",IF(VLOOKUP($B$350,Samples!$A$3:$D$100,2,FALSE)='Intermediate Lookups'!$A6&amp;'Intermediate Lookups'!K$1,$B$350, ""))</f>
        <v/>
      </c>
      <c r="L357" s="10" t="str">
        <f>IF($B$350="","",IF(VLOOKUP($B$350,Samples!$A$3:$D$100,2,FALSE)='Intermediate Lookups'!$A6&amp;'Intermediate Lookups'!L$1,$B$350, ""))</f>
        <v/>
      </c>
      <c r="M357" s="10" t="str">
        <f>IF($B$350="","",IF(VLOOKUP($B$350,Samples!$A$3:$D$100,2,FALSE)='Intermediate Lookups'!$A6&amp;'Intermediate Lookups'!M$1,$B$350, ""))</f>
        <v/>
      </c>
    </row>
    <row r="358" spans="1:14" x14ac:dyDescent="0.25">
      <c r="A358" t="str">
        <f>IF(B350="","","F")</f>
        <v/>
      </c>
      <c r="B358" s="10" t="str">
        <f>IF($B$350="","",IF(VLOOKUP($B$350,Samples!$A$3:$D$100,2,FALSE)='Intermediate Lookups'!$A7&amp;'Intermediate Lookups'!B$1,$B$350, ""))</f>
        <v/>
      </c>
      <c r="C358" s="10" t="str">
        <f>IF($B$350="","",IF(VLOOKUP($B$350,Samples!$A$3:$D$100,2,FALSE)='Intermediate Lookups'!$A7&amp;'Intermediate Lookups'!C$1,$B$350, ""))</f>
        <v/>
      </c>
      <c r="D358" s="10" t="str">
        <f>IF($B$350="","",IF(VLOOKUP($B$350,Samples!$A$3:$D$100,2,FALSE)='Intermediate Lookups'!$A7&amp;'Intermediate Lookups'!D$1,$B$350, ""))</f>
        <v/>
      </c>
      <c r="E358" s="10" t="str">
        <f>IF($B$350="","",IF(VLOOKUP($B$350,Samples!$A$3:$D$100,2,FALSE)='Intermediate Lookups'!$A7&amp;'Intermediate Lookups'!E$1,$B$350, ""))</f>
        <v/>
      </c>
      <c r="F358" s="10" t="str">
        <f>IF($B$350="","",IF(VLOOKUP($B$350,Samples!$A$3:$D$100,2,FALSE)='Intermediate Lookups'!$A7&amp;'Intermediate Lookups'!F$1,$B$350, ""))</f>
        <v/>
      </c>
      <c r="G358" s="10" t="str">
        <f>IF($B$350="","",IF(VLOOKUP($B$350,Samples!$A$3:$D$100,2,FALSE)='Intermediate Lookups'!$A7&amp;'Intermediate Lookups'!G$1,$B$350, ""))</f>
        <v/>
      </c>
      <c r="H358" s="10" t="str">
        <f>IF($B$350="","",IF(VLOOKUP($B$350,Samples!$A$3:$D$100,2,FALSE)='Intermediate Lookups'!$A7&amp;'Intermediate Lookups'!H$1,$B$350, ""))</f>
        <v/>
      </c>
      <c r="I358" s="10" t="str">
        <f>IF($B$350="","",IF(VLOOKUP($B$350,Samples!$A$3:$D$100,2,FALSE)='Intermediate Lookups'!$A7&amp;'Intermediate Lookups'!I$1,$B$350, ""))</f>
        <v/>
      </c>
      <c r="J358" s="10" t="str">
        <f>IF($B$350="","",IF(VLOOKUP($B$350,Samples!$A$3:$D$100,2,FALSE)='Intermediate Lookups'!$A7&amp;'Intermediate Lookups'!J$1,$B$350, ""))</f>
        <v/>
      </c>
      <c r="K358" s="10" t="str">
        <f>IF($B$350="","",IF(VLOOKUP($B$350,Samples!$A$3:$D$100,2,FALSE)='Intermediate Lookups'!$A7&amp;'Intermediate Lookups'!K$1,$B$350, ""))</f>
        <v/>
      </c>
      <c r="L358" s="10" t="str">
        <f>IF($B$350="","",IF(VLOOKUP($B$350,Samples!$A$3:$D$100,2,FALSE)='Intermediate Lookups'!$A7&amp;'Intermediate Lookups'!L$1,$B$350, ""))</f>
        <v/>
      </c>
      <c r="M358" s="10" t="str">
        <f>IF($B$350="","",IF(VLOOKUP($B$350,Samples!$A$3:$D$100,2,FALSE)='Intermediate Lookups'!$A7&amp;'Intermediate Lookups'!M$1,$B$350, ""))</f>
        <v/>
      </c>
    </row>
    <row r="359" spans="1:14" x14ac:dyDescent="0.25">
      <c r="A359" t="str">
        <f>IF(B350="","","G")</f>
        <v/>
      </c>
      <c r="B359" s="10" t="str">
        <f>IF($B$350="","",IF(VLOOKUP($B$350,Samples!$A$3:$D$100,2,FALSE)='Intermediate Lookups'!$A8&amp;'Intermediate Lookups'!B$1,$B$350, ""))</f>
        <v/>
      </c>
      <c r="C359" s="10" t="str">
        <f>IF($B$350="","",IF(VLOOKUP($B$350,Samples!$A$3:$D$100,2,FALSE)='Intermediate Lookups'!$A8&amp;'Intermediate Lookups'!C$1,$B$350, ""))</f>
        <v/>
      </c>
      <c r="D359" s="10" t="str">
        <f>IF($B$350="","",IF(VLOOKUP($B$350,Samples!$A$3:$D$100,2,FALSE)='Intermediate Lookups'!$A8&amp;'Intermediate Lookups'!D$1,$B$350, ""))</f>
        <v/>
      </c>
      <c r="E359" s="10" t="str">
        <f>IF($B$350="","",IF(VLOOKUP($B$350,Samples!$A$3:$D$100,2,FALSE)='Intermediate Lookups'!$A8&amp;'Intermediate Lookups'!E$1,$B$350, ""))</f>
        <v/>
      </c>
      <c r="F359" s="10" t="str">
        <f>IF($B$350="","",IF(VLOOKUP($B$350,Samples!$A$3:$D$100,2,FALSE)='Intermediate Lookups'!$A8&amp;'Intermediate Lookups'!F$1,$B$350, ""))</f>
        <v/>
      </c>
      <c r="G359" s="10" t="str">
        <f>IF($B$350="","",IF(VLOOKUP($B$350,Samples!$A$3:$D$100,2,FALSE)='Intermediate Lookups'!$A8&amp;'Intermediate Lookups'!G$1,$B$350, ""))</f>
        <v/>
      </c>
      <c r="H359" s="10" t="str">
        <f>IF($B$350="","",IF(VLOOKUP($B$350,Samples!$A$3:$D$100,2,FALSE)='Intermediate Lookups'!$A8&amp;'Intermediate Lookups'!H$1,$B$350, ""))</f>
        <v/>
      </c>
      <c r="I359" s="10" t="str">
        <f>IF($B$350="","",IF(VLOOKUP($B$350,Samples!$A$3:$D$100,2,FALSE)='Intermediate Lookups'!$A8&amp;'Intermediate Lookups'!I$1,$B$350, ""))</f>
        <v/>
      </c>
      <c r="J359" s="10" t="str">
        <f>IF($B$350="","",IF(VLOOKUP($B$350,Samples!$A$3:$D$100,2,FALSE)='Intermediate Lookups'!$A8&amp;'Intermediate Lookups'!J$1,$B$350, ""))</f>
        <v/>
      </c>
      <c r="K359" s="10" t="str">
        <f>IF($B$350="","",IF(VLOOKUP($B$350,Samples!$A$3:$D$100,2,FALSE)='Intermediate Lookups'!$A8&amp;'Intermediate Lookups'!K$1,$B$350, ""))</f>
        <v/>
      </c>
      <c r="L359" s="10" t="str">
        <f>IF($B$350="","",IF(VLOOKUP($B$350,Samples!$A$3:$D$100,2,FALSE)='Intermediate Lookups'!$A8&amp;'Intermediate Lookups'!L$1,$B$350, ""))</f>
        <v/>
      </c>
      <c r="M359" s="10" t="str">
        <f>IF($B$350="","",IF(VLOOKUP($B$350,Samples!$A$3:$D$100,2,FALSE)='Intermediate Lookups'!$A8&amp;'Intermediate Lookups'!M$1,$B$350, ""))</f>
        <v/>
      </c>
    </row>
    <row r="360" spans="1:14" x14ac:dyDescent="0.25">
      <c r="A360" t="str">
        <f>IF(B350="","","H")</f>
        <v/>
      </c>
      <c r="B360" s="10" t="str">
        <f>IF($B$350="","",IF(VLOOKUP($B$350,Samples!$A$3:$D$100,2,FALSE)='Intermediate Lookups'!$A9&amp;'Intermediate Lookups'!B$1,$B$350, ""))</f>
        <v/>
      </c>
      <c r="C360" s="10" t="str">
        <f>IF($B$350="","",IF(VLOOKUP($B$350,Samples!$A$3:$D$100,2,FALSE)='Intermediate Lookups'!$A9&amp;'Intermediate Lookups'!C$1,$B$350, ""))</f>
        <v/>
      </c>
      <c r="D360" s="10" t="str">
        <f>IF($B$350="","",IF(VLOOKUP($B$350,Samples!$A$3:$D$100,2,FALSE)='Intermediate Lookups'!$A9&amp;'Intermediate Lookups'!D$1,$B$350, ""))</f>
        <v/>
      </c>
      <c r="E360" s="10" t="str">
        <f>IF($B$350="","",IF(VLOOKUP($B$350,Samples!$A$3:$D$100,2,FALSE)='Intermediate Lookups'!$A9&amp;'Intermediate Lookups'!E$1,$B$350, ""))</f>
        <v/>
      </c>
      <c r="F360" s="10" t="str">
        <f>IF($B$350="","",IF(VLOOKUP($B$350,Samples!$A$3:$D$100,2,FALSE)='Intermediate Lookups'!$A9&amp;'Intermediate Lookups'!F$1,$B$350, ""))</f>
        <v/>
      </c>
      <c r="G360" s="10" t="str">
        <f>IF($B$350="","",IF(VLOOKUP($B$350,Samples!$A$3:$D$100,2,FALSE)='Intermediate Lookups'!$A9&amp;'Intermediate Lookups'!G$1,$B$350, ""))</f>
        <v/>
      </c>
      <c r="H360" s="10" t="str">
        <f>IF($B$350="","",IF(VLOOKUP($B$350,Samples!$A$3:$D$100,2,FALSE)='Intermediate Lookups'!$A9&amp;'Intermediate Lookups'!H$1,$B$350, ""))</f>
        <v/>
      </c>
      <c r="I360" s="10" t="str">
        <f>IF($B$350="","",IF(VLOOKUP($B$350,Samples!$A$3:$D$100,2,FALSE)='Intermediate Lookups'!$A9&amp;'Intermediate Lookups'!I$1,$B$350, ""))</f>
        <v/>
      </c>
      <c r="J360" s="10" t="str">
        <f>IF($B$350="","",IF(VLOOKUP($B$350,Samples!$A$3:$D$100,2,FALSE)='Intermediate Lookups'!$A9&amp;'Intermediate Lookups'!J$1,$B$350, ""))</f>
        <v/>
      </c>
      <c r="K360" s="10" t="str">
        <f>IF($B$350="","",IF(VLOOKUP($B$350,Samples!$A$3:$D$100,2,FALSE)='Intermediate Lookups'!$A9&amp;'Intermediate Lookups'!K$1,$B$350, ""))</f>
        <v/>
      </c>
      <c r="L360" s="10" t="str">
        <f>IF($B$350="","",IF(VLOOKUP($B$350,Samples!$A$3:$D$100,2,FALSE)='Intermediate Lookups'!$A9&amp;'Intermediate Lookups'!L$1,$B$350, ""))</f>
        <v/>
      </c>
      <c r="M360" s="10" t="str">
        <f>IF($B$350="","",IF(VLOOKUP($B$350,Samples!$A$3:$D$100,2,FALSE)='Intermediate Lookups'!$A9&amp;'Intermediate Lookups'!M$1,$B$350, ""))</f>
        <v/>
      </c>
    </row>
    <row r="362" spans="1:14" x14ac:dyDescent="0.25">
      <c r="A362" t="str">
        <f>IF(B362="","","Pipetting step")</f>
        <v/>
      </c>
      <c r="B362" t="str">
        <f>IF(ISBLANK(Samples!A33),"",Samples!A33)</f>
        <v/>
      </c>
      <c r="C362" t="str">
        <f>IF(B362="","",VLOOKUP(B362,Samples!$A$3:$D$100,4,FALSE))</f>
        <v/>
      </c>
      <c r="D362" t="str">
        <f>IF(B362="","",8)</f>
        <v/>
      </c>
      <c r="E362" t="str">
        <f>IF(B362="","",12)</f>
        <v/>
      </c>
      <c r="F362" t="str">
        <f>IF(B362="","","Standard")</f>
        <v/>
      </c>
      <c r="G362" t="str">
        <f>IF(B362="","","Color")</f>
        <v/>
      </c>
      <c r="I362" t="str">
        <f>IF(B362="","",6)</f>
        <v/>
      </c>
      <c r="J362" t="str">
        <f>IF(B362="","",6)</f>
        <v/>
      </c>
      <c r="K362" t="str">
        <f>IF(B362="","","Normal")</f>
        <v/>
      </c>
      <c r="L362" t="str">
        <f>IF(B362="","","Single-channel")</f>
        <v/>
      </c>
      <c r="M362" t="str">
        <f>IF(B362="","","No")</f>
        <v/>
      </c>
      <c r="N362" t="str">
        <f>IF(B362="","","No")</f>
        <v/>
      </c>
    </row>
    <row r="363" spans="1:14" x14ac:dyDescent="0.25">
      <c r="M363" t="str">
        <f>IF(B362="","","Per well")</f>
        <v/>
      </c>
      <c r="N363" t="str">
        <f>IF(B362="","","On source")</f>
        <v/>
      </c>
    </row>
    <row r="364" spans="1:14" x14ac:dyDescent="0.25">
      <c r="B364" t="str">
        <f>IF(B362="","",1)</f>
        <v/>
      </c>
      <c r="C364" t="str">
        <f>IF(B362="","",2)</f>
        <v/>
      </c>
      <c r="D364" t="str">
        <f>IF(B362="","",3)</f>
        <v/>
      </c>
      <c r="E364" t="str">
        <f>IF(B362="","",4)</f>
        <v/>
      </c>
      <c r="F364" t="str">
        <f>IF(B362="","",5)</f>
        <v/>
      </c>
      <c r="G364" t="str">
        <f>IF(B362="","",6)</f>
        <v/>
      </c>
      <c r="H364" t="str">
        <f>IF(B362="","",7)</f>
        <v/>
      </c>
      <c r="I364" t="str">
        <f>IF(B362="","",8)</f>
        <v/>
      </c>
      <c r="J364" t="str">
        <f>IF(B362="","",9)</f>
        <v/>
      </c>
      <c r="K364" t="str">
        <f>IF(B362="","",10)</f>
        <v/>
      </c>
      <c r="L364" t="str">
        <f>IF(B362="","",11)</f>
        <v/>
      </c>
      <c r="M364" t="str">
        <f>IF(B362="","",12)</f>
        <v/>
      </c>
    </row>
    <row r="365" spans="1:14" x14ac:dyDescent="0.25">
      <c r="A365" t="str">
        <f>IF(B362="","","A")</f>
        <v/>
      </c>
      <c r="B365" s="10" t="str">
        <f>IF($B$362="","",IF(VLOOKUP($B$362,Samples!$A$3:$D$100,2,FALSE)='Intermediate Lookups'!$A2&amp;'Intermediate Lookups'!B$1,$B$362, ""))</f>
        <v/>
      </c>
      <c r="C365" s="10" t="str">
        <f>IF($B$362="","",IF(VLOOKUP($B$362,Samples!$A$3:$D$100,2,FALSE)='Intermediate Lookups'!$A2&amp;'Intermediate Lookups'!C$1,$B$362, ""))</f>
        <v/>
      </c>
      <c r="D365" s="10" t="str">
        <f>IF($B$362="","",IF(VLOOKUP($B$362,Samples!$A$3:$D$100,2,FALSE)='Intermediate Lookups'!$A2&amp;'Intermediate Lookups'!D$1,$B$362, ""))</f>
        <v/>
      </c>
      <c r="E365" s="10" t="str">
        <f>IF($B$362="","",IF(VLOOKUP($B$362,Samples!$A$3:$D$100,2,FALSE)='Intermediate Lookups'!$A2&amp;'Intermediate Lookups'!E$1,$B$362, ""))</f>
        <v/>
      </c>
      <c r="F365" s="10" t="str">
        <f>IF($B$362="","",IF(VLOOKUP($B$362,Samples!$A$3:$D$100,2,FALSE)='Intermediate Lookups'!$A2&amp;'Intermediate Lookups'!F$1,$B$362, ""))</f>
        <v/>
      </c>
      <c r="G365" s="10" t="str">
        <f>IF($B$362="","",IF(VLOOKUP($B$362,Samples!$A$3:$D$100,2,FALSE)='Intermediate Lookups'!$A2&amp;'Intermediate Lookups'!G$1,$B$362, ""))</f>
        <v/>
      </c>
      <c r="H365" s="10" t="str">
        <f>IF($B$362="","",IF(VLOOKUP($B$362,Samples!$A$3:$D$100,2,FALSE)='Intermediate Lookups'!$A2&amp;'Intermediate Lookups'!H$1,$B$362, ""))</f>
        <v/>
      </c>
      <c r="I365" s="10" t="str">
        <f>IF($B$362="","",IF(VLOOKUP($B$362,Samples!$A$3:$D$100,2,FALSE)='Intermediate Lookups'!$A2&amp;'Intermediate Lookups'!I$1,$B$362, ""))</f>
        <v/>
      </c>
      <c r="J365" s="10" t="str">
        <f>IF($B$362="","",IF(VLOOKUP($B$362,Samples!$A$3:$D$100,2,FALSE)='Intermediate Lookups'!$A2&amp;'Intermediate Lookups'!J$1,$B$362, ""))</f>
        <v/>
      </c>
      <c r="K365" s="10" t="str">
        <f>IF($B$362="","",IF(VLOOKUP($B$362,Samples!$A$3:$D$100,2,FALSE)='Intermediate Lookups'!$A2&amp;'Intermediate Lookups'!K$1,$B$362, ""))</f>
        <v/>
      </c>
      <c r="L365" s="10" t="str">
        <f>IF($B$362="","",IF(VLOOKUP($B$362,Samples!$A$3:$D$100,2,FALSE)='Intermediate Lookups'!$A2&amp;'Intermediate Lookups'!L$1,$B$362, ""))</f>
        <v/>
      </c>
      <c r="M365" s="10" t="str">
        <f>IF($B$362="","",IF(VLOOKUP($B$362,Samples!$A$3:$D$100,2,FALSE)='Intermediate Lookups'!$A2&amp;'Intermediate Lookups'!M$1,$B$362, ""))</f>
        <v/>
      </c>
    </row>
    <row r="366" spans="1:14" x14ac:dyDescent="0.25">
      <c r="A366" t="str">
        <f>IF(B362="","","B")</f>
        <v/>
      </c>
      <c r="B366" s="10" t="str">
        <f>IF($B$362="","",IF(VLOOKUP($B$362,Samples!$A$3:$D$100,2,FALSE)='Intermediate Lookups'!$A3&amp;'Intermediate Lookups'!B$1,$B$362, ""))</f>
        <v/>
      </c>
      <c r="C366" s="10" t="str">
        <f>IF($B$362="","",IF(VLOOKUP($B$362,Samples!$A$3:$D$100,2,FALSE)='Intermediate Lookups'!$A3&amp;'Intermediate Lookups'!C$1,$B$362, ""))</f>
        <v/>
      </c>
      <c r="D366" s="10" t="str">
        <f>IF($B$362="","",IF(VLOOKUP($B$362,Samples!$A$3:$D$100,2,FALSE)='Intermediate Lookups'!$A3&amp;'Intermediate Lookups'!D$1,$B$362, ""))</f>
        <v/>
      </c>
      <c r="E366" s="10" t="str">
        <f>IF($B$362="","",IF(VLOOKUP($B$362,Samples!$A$3:$D$100,2,FALSE)='Intermediate Lookups'!$A3&amp;'Intermediate Lookups'!E$1,$B$362, ""))</f>
        <v/>
      </c>
      <c r="F366" s="10" t="str">
        <f>IF($B$362="","",IF(VLOOKUP($B$362,Samples!$A$3:$D$100,2,FALSE)='Intermediate Lookups'!$A3&amp;'Intermediate Lookups'!F$1,$B$362, ""))</f>
        <v/>
      </c>
      <c r="G366" s="10" t="str">
        <f>IF($B$362="","",IF(VLOOKUP($B$362,Samples!$A$3:$D$100,2,FALSE)='Intermediate Lookups'!$A3&amp;'Intermediate Lookups'!G$1,$B$362, ""))</f>
        <v/>
      </c>
      <c r="H366" s="10" t="str">
        <f>IF($B$362="","",IF(VLOOKUP($B$362,Samples!$A$3:$D$100,2,FALSE)='Intermediate Lookups'!$A3&amp;'Intermediate Lookups'!H$1,$B$362, ""))</f>
        <v/>
      </c>
      <c r="I366" s="10" t="str">
        <f>IF($B$362="","",IF(VLOOKUP($B$362,Samples!$A$3:$D$100,2,FALSE)='Intermediate Lookups'!$A3&amp;'Intermediate Lookups'!I$1,$B$362, ""))</f>
        <v/>
      </c>
      <c r="J366" s="10" t="str">
        <f>IF($B$362="","",IF(VLOOKUP($B$362,Samples!$A$3:$D$100,2,FALSE)='Intermediate Lookups'!$A3&amp;'Intermediate Lookups'!J$1,$B$362, ""))</f>
        <v/>
      </c>
      <c r="K366" s="10" t="str">
        <f>IF($B$362="","",IF(VLOOKUP($B$362,Samples!$A$3:$D$100,2,FALSE)='Intermediate Lookups'!$A3&amp;'Intermediate Lookups'!K$1,$B$362, ""))</f>
        <v/>
      </c>
      <c r="L366" s="10" t="str">
        <f>IF($B$362="","",IF(VLOOKUP($B$362,Samples!$A$3:$D$100,2,FALSE)='Intermediate Lookups'!$A3&amp;'Intermediate Lookups'!L$1,$B$362, ""))</f>
        <v/>
      </c>
      <c r="M366" s="10" t="str">
        <f>IF($B$362="","",IF(VLOOKUP($B$362,Samples!$A$3:$D$100,2,FALSE)='Intermediate Lookups'!$A3&amp;'Intermediate Lookups'!M$1,$B$362, ""))</f>
        <v/>
      </c>
    </row>
    <row r="367" spans="1:14" x14ac:dyDescent="0.25">
      <c r="A367" t="str">
        <f>IF(B362="","","C")</f>
        <v/>
      </c>
      <c r="B367" s="10" t="str">
        <f>IF($B$362="","",IF(VLOOKUP($B$362,Samples!$A$3:$D$100,2,FALSE)='Intermediate Lookups'!$A4&amp;'Intermediate Lookups'!B$1,$B$362, ""))</f>
        <v/>
      </c>
      <c r="C367" s="10" t="str">
        <f>IF($B$362="","",IF(VLOOKUP($B$362,Samples!$A$3:$D$100,2,FALSE)='Intermediate Lookups'!$A4&amp;'Intermediate Lookups'!C$1,$B$362, ""))</f>
        <v/>
      </c>
      <c r="D367" s="10" t="str">
        <f>IF($B$362="","",IF(VLOOKUP($B$362,Samples!$A$3:$D$100,2,FALSE)='Intermediate Lookups'!$A4&amp;'Intermediate Lookups'!D$1,$B$362, ""))</f>
        <v/>
      </c>
      <c r="E367" s="10" t="str">
        <f>IF($B$362="","",IF(VLOOKUP($B$362,Samples!$A$3:$D$100,2,FALSE)='Intermediate Lookups'!$A4&amp;'Intermediate Lookups'!E$1,$B$362, ""))</f>
        <v/>
      </c>
      <c r="F367" s="10" t="str">
        <f>IF($B$362="","",IF(VLOOKUP($B$362,Samples!$A$3:$D$100,2,FALSE)='Intermediate Lookups'!$A4&amp;'Intermediate Lookups'!F$1,$B$362, ""))</f>
        <v/>
      </c>
      <c r="G367" s="10" t="str">
        <f>IF($B$362="","",IF(VLOOKUP($B$362,Samples!$A$3:$D$100,2,FALSE)='Intermediate Lookups'!$A4&amp;'Intermediate Lookups'!G$1,$B$362, ""))</f>
        <v/>
      </c>
      <c r="H367" s="10" t="str">
        <f>IF($B$362="","",IF(VLOOKUP($B$362,Samples!$A$3:$D$100,2,FALSE)='Intermediate Lookups'!$A4&amp;'Intermediate Lookups'!H$1,$B$362, ""))</f>
        <v/>
      </c>
      <c r="I367" s="10" t="str">
        <f>IF($B$362="","",IF(VLOOKUP($B$362,Samples!$A$3:$D$100,2,FALSE)='Intermediate Lookups'!$A4&amp;'Intermediate Lookups'!I$1,$B$362, ""))</f>
        <v/>
      </c>
      <c r="J367" s="10" t="str">
        <f>IF($B$362="","",IF(VLOOKUP($B$362,Samples!$A$3:$D$100,2,FALSE)='Intermediate Lookups'!$A4&amp;'Intermediate Lookups'!J$1,$B$362, ""))</f>
        <v/>
      </c>
      <c r="K367" s="10" t="str">
        <f>IF($B$362="","",IF(VLOOKUP($B$362,Samples!$A$3:$D$100,2,FALSE)='Intermediate Lookups'!$A4&amp;'Intermediate Lookups'!K$1,$B$362, ""))</f>
        <v/>
      </c>
      <c r="L367" s="10" t="str">
        <f>IF($B$362="","",IF(VLOOKUP($B$362,Samples!$A$3:$D$100,2,FALSE)='Intermediate Lookups'!$A4&amp;'Intermediate Lookups'!L$1,$B$362, ""))</f>
        <v/>
      </c>
      <c r="M367" s="10" t="str">
        <f>IF($B$362="","",IF(VLOOKUP($B$362,Samples!$A$3:$D$100,2,FALSE)='Intermediate Lookups'!$A4&amp;'Intermediate Lookups'!M$1,$B$362, ""))</f>
        <v/>
      </c>
    </row>
    <row r="368" spans="1:14" x14ac:dyDescent="0.25">
      <c r="A368" t="str">
        <f>IF(B362="","","D")</f>
        <v/>
      </c>
      <c r="B368" s="10" t="str">
        <f>IF($B$362="","",IF(VLOOKUP($B$362,Samples!$A$3:$D$100,2,FALSE)='Intermediate Lookups'!$A5&amp;'Intermediate Lookups'!B$1,$B$362, ""))</f>
        <v/>
      </c>
      <c r="C368" s="10" t="str">
        <f>IF($B$362="","",IF(VLOOKUP($B$362,Samples!$A$3:$D$100,2,FALSE)='Intermediate Lookups'!$A5&amp;'Intermediate Lookups'!C$1,$B$362, ""))</f>
        <v/>
      </c>
      <c r="D368" s="10" t="str">
        <f>IF($B$362="","",IF(VLOOKUP($B$362,Samples!$A$3:$D$100,2,FALSE)='Intermediate Lookups'!$A5&amp;'Intermediate Lookups'!D$1,$B$362, ""))</f>
        <v/>
      </c>
      <c r="E368" s="10" t="str">
        <f>IF($B$362="","",IF(VLOOKUP($B$362,Samples!$A$3:$D$100,2,FALSE)='Intermediate Lookups'!$A5&amp;'Intermediate Lookups'!E$1,$B$362, ""))</f>
        <v/>
      </c>
      <c r="F368" s="10" t="str">
        <f>IF($B$362="","",IF(VLOOKUP($B$362,Samples!$A$3:$D$100,2,FALSE)='Intermediate Lookups'!$A5&amp;'Intermediate Lookups'!F$1,$B$362, ""))</f>
        <v/>
      </c>
      <c r="G368" s="10" t="str">
        <f>IF($B$362="","",IF(VLOOKUP($B$362,Samples!$A$3:$D$100,2,FALSE)='Intermediate Lookups'!$A5&amp;'Intermediate Lookups'!G$1,$B$362, ""))</f>
        <v/>
      </c>
      <c r="H368" s="10" t="str">
        <f>IF($B$362="","",IF(VLOOKUP($B$362,Samples!$A$3:$D$100,2,FALSE)='Intermediate Lookups'!$A5&amp;'Intermediate Lookups'!H$1,$B$362, ""))</f>
        <v/>
      </c>
      <c r="I368" s="10" t="str">
        <f>IF($B$362="","",IF(VLOOKUP($B$362,Samples!$A$3:$D$100,2,FALSE)='Intermediate Lookups'!$A5&amp;'Intermediate Lookups'!I$1,$B$362, ""))</f>
        <v/>
      </c>
      <c r="J368" s="10" t="str">
        <f>IF($B$362="","",IF(VLOOKUP($B$362,Samples!$A$3:$D$100,2,FALSE)='Intermediate Lookups'!$A5&amp;'Intermediate Lookups'!J$1,$B$362, ""))</f>
        <v/>
      </c>
      <c r="K368" s="10" t="str">
        <f>IF($B$362="","",IF(VLOOKUP($B$362,Samples!$A$3:$D$100,2,FALSE)='Intermediate Lookups'!$A5&amp;'Intermediate Lookups'!K$1,$B$362, ""))</f>
        <v/>
      </c>
      <c r="L368" s="10" t="str">
        <f>IF($B$362="","",IF(VLOOKUP($B$362,Samples!$A$3:$D$100,2,FALSE)='Intermediate Lookups'!$A5&amp;'Intermediate Lookups'!L$1,$B$362, ""))</f>
        <v/>
      </c>
      <c r="M368" s="10" t="str">
        <f>IF($B$362="","",IF(VLOOKUP($B$362,Samples!$A$3:$D$100,2,FALSE)='Intermediate Lookups'!$A5&amp;'Intermediate Lookups'!M$1,$B$362, ""))</f>
        <v/>
      </c>
    </row>
    <row r="369" spans="1:14" x14ac:dyDescent="0.25">
      <c r="A369" t="str">
        <f>IF(B362="","","E")</f>
        <v/>
      </c>
      <c r="B369" s="10" t="str">
        <f>IF($B$362="","",IF(VLOOKUP($B$362,Samples!$A$3:$D$100,2,FALSE)='Intermediate Lookups'!$A6&amp;'Intermediate Lookups'!B$1,$B$362, ""))</f>
        <v/>
      </c>
      <c r="C369" s="10" t="str">
        <f>IF($B$362="","",IF(VLOOKUP($B$362,Samples!$A$3:$D$100,2,FALSE)='Intermediate Lookups'!$A6&amp;'Intermediate Lookups'!C$1,$B$362, ""))</f>
        <v/>
      </c>
      <c r="D369" s="10" t="str">
        <f>IF($B$362="","",IF(VLOOKUP($B$362,Samples!$A$3:$D$100,2,FALSE)='Intermediate Lookups'!$A6&amp;'Intermediate Lookups'!D$1,$B$362, ""))</f>
        <v/>
      </c>
      <c r="E369" s="10" t="str">
        <f>IF($B$362="","",IF(VLOOKUP($B$362,Samples!$A$3:$D$100,2,FALSE)='Intermediate Lookups'!$A6&amp;'Intermediate Lookups'!E$1,$B$362, ""))</f>
        <v/>
      </c>
      <c r="F369" s="10" t="str">
        <f>IF($B$362="","",IF(VLOOKUP($B$362,Samples!$A$3:$D$100,2,FALSE)='Intermediate Lookups'!$A6&amp;'Intermediate Lookups'!F$1,$B$362, ""))</f>
        <v/>
      </c>
      <c r="G369" s="10" t="str">
        <f>IF($B$362="","",IF(VLOOKUP($B$362,Samples!$A$3:$D$100,2,FALSE)='Intermediate Lookups'!$A6&amp;'Intermediate Lookups'!G$1,$B$362, ""))</f>
        <v/>
      </c>
      <c r="H369" s="10" t="str">
        <f>IF($B$362="","",IF(VLOOKUP($B$362,Samples!$A$3:$D$100,2,FALSE)='Intermediate Lookups'!$A6&amp;'Intermediate Lookups'!H$1,$B$362, ""))</f>
        <v/>
      </c>
      <c r="I369" s="10" t="str">
        <f>IF($B$362="","",IF(VLOOKUP($B$362,Samples!$A$3:$D$100,2,FALSE)='Intermediate Lookups'!$A6&amp;'Intermediate Lookups'!I$1,$B$362, ""))</f>
        <v/>
      </c>
      <c r="J369" s="10" t="str">
        <f>IF($B$362="","",IF(VLOOKUP($B$362,Samples!$A$3:$D$100,2,FALSE)='Intermediate Lookups'!$A6&amp;'Intermediate Lookups'!J$1,$B$362, ""))</f>
        <v/>
      </c>
      <c r="K369" s="10" t="str">
        <f>IF($B$362="","",IF(VLOOKUP($B$362,Samples!$A$3:$D$100,2,FALSE)='Intermediate Lookups'!$A6&amp;'Intermediate Lookups'!K$1,$B$362, ""))</f>
        <v/>
      </c>
      <c r="L369" s="10" t="str">
        <f>IF($B$362="","",IF(VLOOKUP($B$362,Samples!$A$3:$D$100,2,FALSE)='Intermediate Lookups'!$A6&amp;'Intermediate Lookups'!L$1,$B$362, ""))</f>
        <v/>
      </c>
      <c r="M369" s="10" t="str">
        <f>IF($B$362="","",IF(VLOOKUP($B$362,Samples!$A$3:$D$100,2,FALSE)='Intermediate Lookups'!$A6&amp;'Intermediate Lookups'!M$1,$B$362, ""))</f>
        <v/>
      </c>
    </row>
    <row r="370" spans="1:14" x14ac:dyDescent="0.25">
      <c r="A370" t="str">
        <f>IF(B362="","","F")</f>
        <v/>
      </c>
      <c r="B370" s="10" t="str">
        <f>IF($B$362="","",IF(VLOOKUP($B$362,Samples!$A$3:$D$100,2,FALSE)='Intermediate Lookups'!$A7&amp;'Intermediate Lookups'!B$1,$B$362, ""))</f>
        <v/>
      </c>
      <c r="C370" s="10" t="str">
        <f>IF($B$362="","",IF(VLOOKUP($B$362,Samples!$A$3:$D$100,2,FALSE)='Intermediate Lookups'!$A7&amp;'Intermediate Lookups'!C$1,$B$362, ""))</f>
        <v/>
      </c>
      <c r="D370" s="10" t="str">
        <f>IF($B$362="","",IF(VLOOKUP($B$362,Samples!$A$3:$D$100,2,FALSE)='Intermediate Lookups'!$A7&amp;'Intermediate Lookups'!D$1,$B$362, ""))</f>
        <v/>
      </c>
      <c r="E370" s="10" t="str">
        <f>IF($B$362="","",IF(VLOOKUP($B$362,Samples!$A$3:$D$100,2,FALSE)='Intermediate Lookups'!$A7&amp;'Intermediate Lookups'!E$1,$B$362, ""))</f>
        <v/>
      </c>
      <c r="F370" s="10" t="str">
        <f>IF($B$362="","",IF(VLOOKUP($B$362,Samples!$A$3:$D$100,2,FALSE)='Intermediate Lookups'!$A7&amp;'Intermediate Lookups'!F$1,$B$362, ""))</f>
        <v/>
      </c>
      <c r="G370" s="10" t="str">
        <f>IF($B$362="","",IF(VLOOKUP($B$362,Samples!$A$3:$D$100,2,FALSE)='Intermediate Lookups'!$A7&amp;'Intermediate Lookups'!G$1,$B$362, ""))</f>
        <v/>
      </c>
      <c r="H370" s="10" t="str">
        <f>IF($B$362="","",IF(VLOOKUP($B$362,Samples!$A$3:$D$100,2,FALSE)='Intermediate Lookups'!$A7&amp;'Intermediate Lookups'!H$1,$B$362, ""))</f>
        <v/>
      </c>
      <c r="I370" s="10" t="str">
        <f>IF($B$362="","",IF(VLOOKUP($B$362,Samples!$A$3:$D$100,2,FALSE)='Intermediate Lookups'!$A7&amp;'Intermediate Lookups'!I$1,$B$362, ""))</f>
        <v/>
      </c>
      <c r="J370" s="10" t="str">
        <f>IF($B$362="","",IF(VLOOKUP($B$362,Samples!$A$3:$D$100,2,FALSE)='Intermediate Lookups'!$A7&amp;'Intermediate Lookups'!J$1,$B$362, ""))</f>
        <v/>
      </c>
      <c r="K370" s="10" t="str">
        <f>IF($B$362="","",IF(VLOOKUP($B$362,Samples!$A$3:$D$100,2,FALSE)='Intermediate Lookups'!$A7&amp;'Intermediate Lookups'!K$1,$B$362, ""))</f>
        <v/>
      </c>
      <c r="L370" s="10" t="str">
        <f>IF($B$362="","",IF(VLOOKUP($B$362,Samples!$A$3:$D$100,2,FALSE)='Intermediate Lookups'!$A7&amp;'Intermediate Lookups'!L$1,$B$362, ""))</f>
        <v/>
      </c>
      <c r="M370" s="10" t="str">
        <f>IF($B$362="","",IF(VLOOKUP($B$362,Samples!$A$3:$D$100,2,FALSE)='Intermediate Lookups'!$A7&amp;'Intermediate Lookups'!M$1,$B$362, ""))</f>
        <v/>
      </c>
    </row>
    <row r="371" spans="1:14" x14ac:dyDescent="0.25">
      <c r="A371" t="str">
        <f>IF(B362="","","G")</f>
        <v/>
      </c>
      <c r="B371" s="10" t="str">
        <f>IF($B$362="","",IF(VLOOKUP($B$362,Samples!$A$3:$D$100,2,FALSE)='Intermediate Lookups'!$A8&amp;'Intermediate Lookups'!B$1,$B$362, ""))</f>
        <v/>
      </c>
      <c r="C371" s="10" t="str">
        <f>IF($B$362="","",IF(VLOOKUP($B$362,Samples!$A$3:$D$100,2,FALSE)='Intermediate Lookups'!$A8&amp;'Intermediate Lookups'!C$1,$B$362, ""))</f>
        <v/>
      </c>
      <c r="D371" s="10" t="str">
        <f>IF($B$362="","",IF(VLOOKUP($B$362,Samples!$A$3:$D$100,2,FALSE)='Intermediate Lookups'!$A8&amp;'Intermediate Lookups'!D$1,$B$362, ""))</f>
        <v/>
      </c>
      <c r="E371" s="10" t="str">
        <f>IF($B$362="","",IF(VLOOKUP($B$362,Samples!$A$3:$D$100,2,FALSE)='Intermediate Lookups'!$A8&amp;'Intermediate Lookups'!E$1,$B$362, ""))</f>
        <v/>
      </c>
      <c r="F371" s="10" t="str">
        <f>IF($B$362="","",IF(VLOOKUP($B$362,Samples!$A$3:$D$100,2,FALSE)='Intermediate Lookups'!$A8&amp;'Intermediate Lookups'!F$1,$B$362, ""))</f>
        <v/>
      </c>
      <c r="G371" s="10" t="str">
        <f>IF($B$362="","",IF(VLOOKUP($B$362,Samples!$A$3:$D$100,2,FALSE)='Intermediate Lookups'!$A8&amp;'Intermediate Lookups'!G$1,$B$362, ""))</f>
        <v/>
      </c>
      <c r="H371" s="10" t="str">
        <f>IF($B$362="","",IF(VLOOKUP($B$362,Samples!$A$3:$D$100,2,FALSE)='Intermediate Lookups'!$A8&amp;'Intermediate Lookups'!H$1,$B$362, ""))</f>
        <v/>
      </c>
      <c r="I371" s="10" t="str">
        <f>IF($B$362="","",IF(VLOOKUP($B$362,Samples!$A$3:$D$100,2,FALSE)='Intermediate Lookups'!$A8&amp;'Intermediate Lookups'!I$1,$B$362, ""))</f>
        <v/>
      </c>
      <c r="J371" s="10" t="str">
        <f>IF($B$362="","",IF(VLOOKUP($B$362,Samples!$A$3:$D$100,2,FALSE)='Intermediate Lookups'!$A8&amp;'Intermediate Lookups'!J$1,$B$362, ""))</f>
        <v/>
      </c>
      <c r="K371" s="10" t="str">
        <f>IF($B$362="","",IF(VLOOKUP($B$362,Samples!$A$3:$D$100,2,FALSE)='Intermediate Lookups'!$A8&amp;'Intermediate Lookups'!K$1,$B$362, ""))</f>
        <v/>
      </c>
      <c r="L371" s="10" t="str">
        <f>IF($B$362="","",IF(VLOOKUP($B$362,Samples!$A$3:$D$100,2,FALSE)='Intermediate Lookups'!$A8&amp;'Intermediate Lookups'!L$1,$B$362, ""))</f>
        <v/>
      </c>
      <c r="M371" s="10" t="str">
        <f>IF($B$362="","",IF(VLOOKUP($B$362,Samples!$A$3:$D$100,2,FALSE)='Intermediate Lookups'!$A8&amp;'Intermediate Lookups'!M$1,$B$362, ""))</f>
        <v/>
      </c>
    </row>
    <row r="372" spans="1:14" x14ac:dyDescent="0.25">
      <c r="A372" t="str">
        <f>IF(B362="","","H")</f>
        <v/>
      </c>
      <c r="B372" s="10" t="str">
        <f>IF($B$362="","",IF(VLOOKUP($B$362,Samples!$A$3:$D$100,2,FALSE)='Intermediate Lookups'!$A9&amp;'Intermediate Lookups'!B$1,$B$362, ""))</f>
        <v/>
      </c>
      <c r="C372" s="10" t="str">
        <f>IF($B$362="","",IF(VLOOKUP($B$362,Samples!$A$3:$D$100,2,FALSE)='Intermediate Lookups'!$A9&amp;'Intermediate Lookups'!C$1,$B$362, ""))</f>
        <v/>
      </c>
      <c r="D372" s="10" t="str">
        <f>IF($B$362="","",IF(VLOOKUP($B$362,Samples!$A$3:$D$100,2,FALSE)='Intermediate Lookups'!$A9&amp;'Intermediate Lookups'!D$1,$B$362, ""))</f>
        <v/>
      </c>
      <c r="E372" s="10" t="str">
        <f>IF($B$362="","",IF(VLOOKUP($B$362,Samples!$A$3:$D$100,2,FALSE)='Intermediate Lookups'!$A9&amp;'Intermediate Lookups'!E$1,$B$362, ""))</f>
        <v/>
      </c>
      <c r="F372" s="10" t="str">
        <f>IF($B$362="","",IF(VLOOKUP($B$362,Samples!$A$3:$D$100,2,FALSE)='Intermediate Lookups'!$A9&amp;'Intermediate Lookups'!F$1,$B$362, ""))</f>
        <v/>
      </c>
      <c r="G372" s="10" t="str">
        <f>IF($B$362="","",IF(VLOOKUP($B$362,Samples!$A$3:$D$100,2,FALSE)='Intermediate Lookups'!$A9&amp;'Intermediate Lookups'!G$1,$B$362, ""))</f>
        <v/>
      </c>
      <c r="H372" s="10" t="str">
        <f>IF($B$362="","",IF(VLOOKUP($B$362,Samples!$A$3:$D$100,2,FALSE)='Intermediate Lookups'!$A9&amp;'Intermediate Lookups'!H$1,$B$362, ""))</f>
        <v/>
      </c>
      <c r="I372" s="10" t="str">
        <f>IF($B$362="","",IF(VLOOKUP($B$362,Samples!$A$3:$D$100,2,FALSE)='Intermediate Lookups'!$A9&amp;'Intermediate Lookups'!I$1,$B$362, ""))</f>
        <v/>
      </c>
      <c r="J372" s="10" t="str">
        <f>IF($B$362="","",IF(VLOOKUP($B$362,Samples!$A$3:$D$100,2,FALSE)='Intermediate Lookups'!$A9&amp;'Intermediate Lookups'!J$1,$B$362, ""))</f>
        <v/>
      </c>
      <c r="K372" s="10" t="str">
        <f>IF($B$362="","",IF(VLOOKUP($B$362,Samples!$A$3:$D$100,2,FALSE)='Intermediate Lookups'!$A9&amp;'Intermediate Lookups'!K$1,$B$362, ""))</f>
        <v/>
      </c>
      <c r="L372" s="10" t="str">
        <f>IF($B$362="","",IF(VLOOKUP($B$362,Samples!$A$3:$D$100,2,FALSE)='Intermediate Lookups'!$A9&amp;'Intermediate Lookups'!L$1,$B$362, ""))</f>
        <v/>
      </c>
      <c r="M372" s="10" t="str">
        <f>IF($B$362="","",IF(VLOOKUP($B$362,Samples!$A$3:$D$100,2,FALSE)='Intermediate Lookups'!$A9&amp;'Intermediate Lookups'!M$1,$B$362, ""))</f>
        <v/>
      </c>
    </row>
    <row r="374" spans="1:14" x14ac:dyDescent="0.25">
      <c r="A374" t="str">
        <f>IF(B374="","","Pipetting step")</f>
        <v/>
      </c>
      <c r="B374" t="str">
        <f>IF(ISBLANK(Samples!A34),"",Samples!A34)</f>
        <v/>
      </c>
      <c r="C374" t="str">
        <f>IF(B374="","",VLOOKUP(B374,Samples!$A$3:$D$100,4,FALSE))</f>
        <v/>
      </c>
      <c r="D374" t="str">
        <f>IF(B374="","",8)</f>
        <v/>
      </c>
      <c r="E374" t="str">
        <f>IF(B374="","",12)</f>
        <v/>
      </c>
      <c r="F374" t="str">
        <f>IF(B374="","","Standard")</f>
        <v/>
      </c>
      <c r="G374" t="str">
        <f>IF(B374="","","Color")</f>
        <v/>
      </c>
      <c r="I374" t="str">
        <f>IF(B374="","",6)</f>
        <v/>
      </c>
      <c r="J374" t="str">
        <f>IF(B374="","",6)</f>
        <v/>
      </c>
      <c r="K374" t="str">
        <f>IF(B374="","","Normal")</f>
        <v/>
      </c>
      <c r="L374" t="str">
        <f>IF(B374="","","Single-channel")</f>
        <v/>
      </c>
      <c r="M374" t="str">
        <f>IF(B374="","","No")</f>
        <v/>
      </c>
      <c r="N374" t="str">
        <f>IF(B374="","","No")</f>
        <v/>
      </c>
    </row>
    <row r="375" spans="1:14" x14ac:dyDescent="0.25">
      <c r="M375" t="str">
        <f>IF(B374="","","Per well")</f>
        <v/>
      </c>
      <c r="N375" t="str">
        <f>IF(B374="","","On source")</f>
        <v/>
      </c>
    </row>
    <row r="376" spans="1:14" x14ac:dyDescent="0.25">
      <c r="B376" t="str">
        <f>IF(B374="","",1)</f>
        <v/>
      </c>
      <c r="C376" t="str">
        <f>IF(B374="","",2)</f>
        <v/>
      </c>
      <c r="D376" t="str">
        <f>IF(B374="","",3)</f>
        <v/>
      </c>
      <c r="E376" t="str">
        <f>IF(B374="","",4)</f>
        <v/>
      </c>
      <c r="F376" t="str">
        <f>IF(B374="","",5)</f>
        <v/>
      </c>
      <c r="G376" t="str">
        <f>IF(B374="","",6)</f>
        <v/>
      </c>
      <c r="H376" t="str">
        <f>IF(B374="","",7)</f>
        <v/>
      </c>
      <c r="I376" t="str">
        <f>IF(B374="","",8)</f>
        <v/>
      </c>
      <c r="J376" t="str">
        <f>IF(B374="","",9)</f>
        <v/>
      </c>
      <c r="K376" t="str">
        <f>IF(B374="","",10)</f>
        <v/>
      </c>
      <c r="L376" t="str">
        <f>IF(B374="","",11)</f>
        <v/>
      </c>
      <c r="M376" t="str">
        <f>IF(B374="","",12)</f>
        <v/>
      </c>
    </row>
    <row r="377" spans="1:14" x14ac:dyDescent="0.25">
      <c r="A377" t="str">
        <f>IF(B374="","","A")</f>
        <v/>
      </c>
      <c r="B377" s="10" t="str">
        <f>IF($B$374="","",IF(VLOOKUP($B$374,Samples!$A$3:$D$100,2,FALSE)='Intermediate Lookups'!$A2&amp;'Intermediate Lookups'!B$1,$B$374, ""))</f>
        <v/>
      </c>
      <c r="C377" s="10" t="str">
        <f>IF($B$374="","",IF(VLOOKUP($B$374,Samples!$A$3:$D$100,2,FALSE)='Intermediate Lookups'!$A2&amp;'Intermediate Lookups'!C$1,$B$374, ""))</f>
        <v/>
      </c>
      <c r="D377" s="10" t="str">
        <f>IF($B$374="","",IF(VLOOKUP($B$374,Samples!$A$3:$D$100,2,FALSE)='Intermediate Lookups'!$A2&amp;'Intermediate Lookups'!D$1,$B$374, ""))</f>
        <v/>
      </c>
      <c r="E377" s="10" t="str">
        <f>IF($B$374="","",IF(VLOOKUP($B$374,Samples!$A$3:$D$100,2,FALSE)='Intermediate Lookups'!$A2&amp;'Intermediate Lookups'!E$1,$B$374, ""))</f>
        <v/>
      </c>
      <c r="F377" s="10" t="str">
        <f>IF($B$374="","",IF(VLOOKUP($B$374,Samples!$A$3:$D$100,2,FALSE)='Intermediate Lookups'!$A2&amp;'Intermediate Lookups'!F$1,$B$374, ""))</f>
        <v/>
      </c>
      <c r="G377" s="10" t="str">
        <f>IF($B$374="","",IF(VLOOKUP($B$374,Samples!$A$3:$D$100,2,FALSE)='Intermediate Lookups'!$A2&amp;'Intermediate Lookups'!G$1,$B$374, ""))</f>
        <v/>
      </c>
      <c r="H377" s="10" t="str">
        <f>IF($B$374="","",IF(VLOOKUP($B$374,Samples!$A$3:$D$100,2,FALSE)='Intermediate Lookups'!$A2&amp;'Intermediate Lookups'!H$1,$B$374, ""))</f>
        <v/>
      </c>
      <c r="I377" s="10" t="str">
        <f>IF($B$374="","",IF(VLOOKUP($B$374,Samples!$A$3:$D$100,2,FALSE)='Intermediate Lookups'!$A2&amp;'Intermediate Lookups'!I$1,$B$374, ""))</f>
        <v/>
      </c>
      <c r="J377" s="10" t="str">
        <f>IF($B$374="","",IF(VLOOKUP($B$374,Samples!$A$3:$D$100,2,FALSE)='Intermediate Lookups'!$A2&amp;'Intermediate Lookups'!J$1,$B$374, ""))</f>
        <v/>
      </c>
      <c r="K377" s="10" t="str">
        <f>IF($B$374="","",IF(VLOOKUP($B$374,Samples!$A$3:$D$100,2,FALSE)='Intermediate Lookups'!$A2&amp;'Intermediate Lookups'!K$1,$B$374, ""))</f>
        <v/>
      </c>
      <c r="L377" s="10" t="str">
        <f>IF($B$374="","",IF(VLOOKUP($B$374,Samples!$A$3:$D$100,2,FALSE)='Intermediate Lookups'!$A2&amp;'Intermediate Lookups'!L$1,$B$374, ""))</f>
        <v/>
      </c>
      <c r="M377" s="10" t="str">
        <f>IF($B$374="","",IF(VLOOKUP($B$374,Samples!$A$3:$D$100,2,FALSE)='Intermediate Lookups'!$A2&amp;'Intermediate Lookups'!M$1,$B$374, ""))</f>
        <v/>
      </c>
    </row>
    <row r="378" spans="1:14" x14ac:dyDescent="0.25">
      <c r="A378" t="str">
        <f>IF(B374="","","B")</f>
        <v/>
      </c>
      <c r="B378" s="10" t="str">
        <f>IF($B$374="","",IF(VLOOKUP($B$374,Samples!$A$3:$D$100,2,FALSE)='Intermediate Lookups'!$A3&amp;'Intermediate Lookups'!B$1,$B$374, ""))</f>
        <v/>
      </c>
      <c r="C378" s="10" t="str">
        <f>IF($B$374="","",IF(VLOOKUP($B$374,Samples!$A$3:$D$100,2,FALSE)='Intermediate Lookups'!$A3&amp;'Intermediate Lookups'!C$1,$B$374, ""))</f>
        <v/>
      </c>
      <c r="D378" s="10" t="str">
        <f>IF($B$374="","",IF(VLOOKUP($B$374,Samples!$A$3:$D$100,2,FALSE)='Intermediate Lookups'!$A3&amp;'Intermediate Lookups'!D$1,$B$374, ""))</f>
        <v/>
      </c>
      <c r="E378" s="10" t="str">
        <f>IF($B$374="","",IF(VLOOKUP($B$374,Samples!$A$3:$D$100,2,FALSE)='Intermediate Lookups'!$A3&amp;'Intermediate Lookups'!E$1,$B$374, ""))</f>
        <v/>
      </c>
      <c r="F378" s="10" t="str">
        <f>IF($B$374="","",IF(VLOOKUP($B$374,Samples!$A$3:$D$100,2,FALSE)='Intermediate Lookups'!$A3&amp;'Intermediate Lookups'!F$1,$B$374, ""))</f>
        <v/>
      </c>
      <c r="G378" s="10" t="str">
        <f>IF($B$374="","",IF(VLOOKUP($B$374,Samples!$A$3:$D$100,2,FALSE)='Intermediate Lookups'!$A3&amp;'Intermediate Lookups'!G$1,$B$374, ""))</f>
        <v/>
      </c>
      <c r="H378" s="10" t="str">
        <f>IF($B$374="","",IF(VLOOKUP($B$374,Samples!$A$3:$D$100,2,FALSE)='Intermediate Lookups'!$A3&amp;'Intermediate Lookups'!H$1,$B$374, ""))</f>
        <v/>
      </c>
      <c r="I378" s="10" t="str">
        <f>IF($B$374="","",IF(VLOOKUP($B$374,Samples!$A$3:$D$100,2,FALSE)='Intermediate Lookups'!$A3&amp;'Intermediate Lookups'!I$1,$B$374, ""))</f>
        <v/>
      </c>
      <c r="J378" s="10" t="str">
        <f>IF($B$374="","",IF(VLOOKUP($B$374,Samples!$A$3:$D$100,2,FALSE)='Intermediate Lookups'!$A3&amp;'Intermediate Lookups'!J$1,$B$374, ""))</f>
        <v/>
      </c>
      <c r="K378" s="10" t="str">
        <f>IF($B$374="","",IF(VLOOKUP($B$374,Samples!$A$3:$D$100,2,FALSE)='Intermediate Lookups'!$A3&amp;'Intermediate Lookups'!K$1,$B$374, ""))</f>
        <v/>
      </c>
      <c r="L378" s="10" t="str">
        <f>IF($B$374="","",IF(VLOOKUP($B$374,Samples!$A$3:$D$100,2,FALSE)='Intermediate Lookups'!$A3&amp;'Intermediate Lookups'!L$1,$B$374, ""))</f>
        <v/>
      </c>
      <c r="M378" s="10" t="str">
        <f>IF($B$374="","",IF(VLOOKUP($B$374,Samples!$A$3:$D$100,2,FALSE)='Intermediate Lookups'!$A3&amp;'Intermediate Lookups'!M$1,$B$374, ""))</f>
        <v/>
      </c>
    </row>
    <row r="379" spans="1:14" x14ac:dyDescent="0.25">
      <c r="A379" t="str">
        <f>IF(B374="","","C")</f>
        <v/>
      </c>
      <c r="B379" s="10" t="str">
        <f>IF($B$374="","",IF(VLOOKUP($B$374,Samples!$A$3:$D$100,2,FALSE)='Intermediate Lookups'!$A4&amp;'Intermediate Lookups'!B$1,$B$374, ""))</f>
        <v/>
      </c>
      <c r="C379" s="10" t="str">
        <f>IF($B$374="","",IF(VLOOKUP($B$374,Samples!$A$3:$D$100,2,FALSE)='Intermediate Lookups'!$A4&amp;'Intermediate Lookups'!C$1,$B$374, ""))</f>
        <v/>
      </c>
      <c r="D379" s="10" t="str">
        <f>IF($B$374="","",IF(VLOOKUP($B$374,Samples!$A$3:$D$100,2,FALSE)='Intermediate Lookups'!$A4&amp;'Intermediate Lookups'!D$1,$B$374, ""))</f>
        <v/>
      </c>
      <c r="E379" s="10" t="str">
        <f>IF($B$374="","",IF(VLOOKUP($B$374,Samples!$A$3:$D$100,2,FALSE)='Intermediate Lookups'!$A4&amp;'Intermediate Lookups'!E$1,$B$374, ""))</f>
        <v/>
      </c>
      <c r="F379" s="10" t="str">
        <f>IF($B$374="","",IF(VLOOKUP($B$374,Samples!$A$3:$D$100,2,FALSE)='Intermediate Lookups'!$A4&amp;'Intermediate Lookups'!F$1,$B$374, ""))</f>
        <v/>
      </c>
      <c r="G379" s="10" t="str">
        <f>IF($B$374="","",IF(VLOOKUP($B$374,Samples!$A$3:$D$100,2,FALSE)='Intermediate Lookups'!$A4&amp;'Intermediate Lookups'!G$1,$B$374, ""))</f>
        <v/>
      </c>
      <c r="H379" s="10" t="str">
        <f>IF($B$374="","",IF(VLOOKUP($B$374,Samples!$A$3:$D$100,2,FALSE)='Intermediate Lookups'!$A4&amp;'Intermediate Lookups'!H$1,$B$374, ""))</f>
        <v/>
      </c>
      <c r="I379" s="10" t="str">
        <f>IF($B$374="","",IF(VLOOKUP($B$374,Samples!$A$3:$D$100,2,FALSE)='Intermediate Lookups'!$A4&amp;'Intermediate Lookups'!I$1,$B$374, ""))</f>
        <v/>
      </c>
      <c r="J379" s="10" t="str">
        <f>IF($B$374="","",IF(VLOOKUP($B$374,Samples!$A$3:$D$100,2,FALSE)='Intermediate Lookups'!$A4&amp;'Intermediate Lookups'!J$1,$B$374, ""))</f>
        <v/>
      </c>
      <c r="K379" s="10" t="str">
        <f>IF($B$374="","",IF(VLOOKUP($B$374,Samples!$A$3:$D$100,2,FALSE)='Intermediate Lookups'!$A4&amp;'Intermediate Lookups'!K$1,$B$374, ""))</f>
        <v/>
      </c>
      <c r="L379" s="10" t="str">
        <f>IF($B$374="","",IF(VLOOKUP($B$374,Samples!$A$3:$D$100,2,FALSE)='Intermediate Lookups'!$A4&amp;'Intermediate Lookups'!L$1,$B$374, ""))</f>
        <v/>
      </c>
      <c r="M379" s="10" t="str">
        <f>IF($B$374="","",IF(VLOOKUP($B$374,Samples!$A$3:$D$100,2,FALSE)='Intermediate Lookups'!$A4&amp;'Intermediate Lookups'!M$1,$B$374, ""))</f>
        <v/>
      </c>
    </row>
    <row r="380" spans="1:14" x14ac:dyDescent="0.25">
      <c r="A380" t="str">
        <f>IF(B374="","","D")</f>
        <v/>
      </c>
      <c r="B380" s="10" t="str">
        <f>IF($B$374="","",IF(VLOOKUP($B$374,Samples!$A$3:$D$100,2,FALSE)='Intermediate Lookups'!$A5&amp;'Intermediate Lookups'!B$1,$B$374, ""))</f>
        <v/>
      </c>
      <c r="C380" s="10" t="str">
        <f>IF($B$374="","",IF(VLOOKUP($B$374,Samples!$A$3:$D$100,2,FALSE)='Intermediate Lookups'!$A5&amp;'Intermediate Lookups'!C$1,$B$374, ""))</f>
        <v/>
      </c>
      <c r="D380" s="10" t="str">
        <f>IF($B$374="","",IF(VLOOKUP($B$374,Samples!$A$3:$D$100,2,FALSE)='Intermediate Lookups'!$A5&amp;'Intermediate Lookups'!D$1,$B$374, ""))</f>
        <v/>
      </c>
      <c r="E380" s="10" t="str">
        <f>IF($B$374="","",IF(VLOOKUP($B$374,Samples!$A$3:$D$100,2,FALSE)='Intermediate Lookups'!$A5&amp;'Intermediate Lookups'!E$1,$B$374, ""))</f>
        <v/>
      </c>
      <c r="F380" s="10" t="str">
        <f>IF($B$374="","",IF(VLOOKUP($B$374,Samples!$A$3:$D$100,2,FALSE)='Intermediate Lookups'!$A5&amp;'Intermediate Lookups'!F$1,$B$374, ""))</f>
        <v/>
      </c>
      <c r="G380" s="10" t="str">
        <f>IF($B$374="","",IF(VLOOKUP($B$374,Samples!$A$3:$D$100,2,FALSE)='Intermediate Lookups'!$A5&amp;'Intermediate Lookups'!G$1,$B$374, ""))</f>
        <v/>
      </c>
      <c r="H380" s="10" t="str">
        <f>IF($B$374="","",IF(VLOOKUP($B$374,Samples!$A$3:$D$100,2,FALSE)='Intermediate Lookups'!$A5&amp;'Intermediate Lookups'!H$1,$B$374, ""))</f>
        <v/>
      </c>
      <c r="I380" s="10" t="str">
        <f>IF($B$374="","",IF(VLOOKUP($B$374,Samples!$A$3:$D$100,2,FALSE)='Intermediate Lookups'!$A5&amp;'Intermediate Lookups'!I$1,$B$374, ""))</f>
        <v/>
      </c>
      <c r="J380" s="10" t="str">
        <f>IF($B$374="","",IF(VLOOKUP($B$374,Samples!$A$3:$D$100,2,FALSE)='Intermediate Lookups'!$A5&amp;'Intermediate Lookups'!J$1,$B$374, ""))</f>
        <v/>
      </c>
      <c r="K380" s="10" t="str">
        <f>IF($B$374="","",IF(VLOOKUP($B$374,Samples!$A$3:$D$100,2,FALSE)='Intermediate Lookups'!$A5&amp;'Intermediate Lookups'!K$1,$B$374, ""))</f>
        <v/>
      </c>
      <c r="L380" s="10" t="str">
        <f>IF($B$374="","",IF(VLOOKUP($B$374,Samples!$A$3:$D$100,2,FALSE)='Intermediate Lookups'!$A5&amp;'Intermediate Lookups'!L$1,$B$374, ""))</f>
        <v/>
      </c>
      <c r="M380" s="10" t="str">
        <f>IF($B$374="","",IF(VLOOKUP($B$374,Samples!$A$3:$D$100,2,FALSE)='Intermediate Lookups'!$A5&amp;'Intermediate Lookups'!M$1,$B$374, ""))</f>
        <v/>
      </c>
    </row>
    <row r="381" spans="1:14" x14ac:dyDescent="0.25">
      <c r="A381" t="str">
        <f>IF(B374="","","E")</f>
        <v/>
      </c>
      <c r="B381" s="10" t="str">
        <f>IF($B$374="","",IF(VLOOKUP($B$374,Samples!$A$3:$D$100,2,FALSE)='Intermediate Lookups'!$A6&amp;'Intermediate Lookups'!B$1,$B$374, ""))</f>
        <v/>
      </c>
      <c r="C381" s="10" t="str">
        <f>IF($B$374="","",IF(VLOOKUP($B$374,Samples!$A$3:$D$100,2,FALSE)='Intermediate Lookups'!$A6&amp;'Intermediate Lookups'!C$1,$B$374, ""))</f>
        <v/>
      </c>
      <c r="D381" s="10" t="str">
        <f>IF($B$374="","",IF(VLOOKUP($B$374,Samples!$A$3:$D$100,2,FALSE)='Intermediate Lookups'!$A6&amp;'Intermediate Lookups'!D$1,$B$374, ""))</f>
        <v/>
      </c>
      <c r="E381" s="10" t="str">
        <f>IF($B$374="","",IF(VLOOKUP($B$374,Samples!$A$3:$D$100,2,FALSE)='Intermediate Lookups'!$A6&amp;'Intermediate Lookups'!E$1,$B$374, ""))</f>
        <v/>
      </c>
      <c r="F381" s="10" t="str">
        <f>IF($B$374="","",IF(VLOOKUP($B$374,Samples!$A$3:$D$100,2,FALSE)='Intermediate Lookups'!$A6&amp;'Intermediate Lookups'!F$1,$B$374, ""))</f>
        <v/>
      </c>
      <c r="G381" s="10" t="str">
        <f>IF($B$374="","",IF(VLOOKUP($B$374,Samples!$A$3:$D$100,2,FALSE)='Intermediate Lookups'!$A6&amp;'Intermediate Lookups'!G$1,$B$374, ""))</f>
        <v/>
      </c>
      <c r="H381" s="10" t="str">
        <f>IF($B$374="","",IF(VLOOKUP($B$374,Samples!$A$3:$D$100,2,FALSE)='Intermediate Lookups'!$A6&amp;'Intermediate Lookups'!H$1,$B$374, ""))</f>
        <v/>
      </c>
      <c r="I381" s="10" t="str">
        <f>IF($B$374="","",IF(VLOOKUP($B$374,Samples!$A$3:$D$100,2,FALSE)='Intermediate Lookups'!$A6&amp;'Intermediate Lookups'!I$1,$B$374, ""))</f>
        <v/>
      </c>
      <c r="J381" s="10" t="str">
        <f>IF($B$374="","",IF(VLOOKUP($B$374,Samples!$A$3:$D$100,2,FALSE)='Intermediate Lookups'!$A6&amp;'Intermediate Lookups'!J$1,$B$374, ""))</f>
        <v/>
      </c>
      <c r="K381" s="10" t="str">
        <f>IF($B$374="","",IF(VLOOKUP($B$374,Samples!$A$3:$D$100,2,FALSE)='Intermediate Lookups'!$A6&amp;'Intermediate Lookups'!K$1,$B$374, ""))</f>
        <v/>
      </c>
      <c r="L381" s="10" t="str">
        <f>IF($B$374="","",IF(VLOOKUP($B$374,Samples!$A$3:$D$100,2,FALSE)='Intermediate Lookups'!$A6&amp;'Intermediate Lookups'!L$1,$B$374, ""))</f>
        <v/>
      </c>
      <c r="M381" s="10" t="str">
        <f>IF($B$374="","",IF(VLOOKUP($B$374,Samples!$A$3:$D$100,2,FALSE)='Intermediate Lookups'!$A6&amp;'Intermediate Lookups'!M$1,$B$374, ""))</f>
        <v/>
      </c>
    </row>
    <row r="382" spans="1:14" x14ac:dyDescent="0.25">
      <c r="A382" t="str">
        <f>IF(B374="","","F")</f>
        <v/>
      </c>
      <c r="B382" s="10" t="str">
        <f>IF($B$374="","",IF(VLOOKUP($B$374,Samples!$A$3:$D$100,2,FALSE)='Intermediate Lookups'!$A7&amp;'Intermediate Lookups'!B$1,$B$374, ""))</f>
        <v/>
      </c>
      <c r="C382" s="10" t="str">
        <f>IF($B$374="","",IF(VLOOKUP($B$374,Samples!$A$3:$D$100,2,FALSE)='Intermediate Lookups'!$A7&amp;'Intermediate Lookups'!C$1,$B$374, ""))</f>
        <v/>
      </c>
      <c r="D382" s="10" t="str">
        <f>IF($B$374="","",IF(VLOOKUP($B$374,Samples!$A$3:$D$100,2,FALSE)='Intermediate Lookups'!$A7&amp;'Intermediate Lookups'!D$1,$B$374, ""))</f>
        <v/>
      </c>
      <c r="E382" s="10" t="str">
        <f>IF($B$374="","",IF(VLOOKUP($B$374,Samples!$A$3:$D$100,2,FALSE)='Intermediate Lookups'!$A7&amp;'Intermediate Lookups'!E$1,$B$374, ""))</f>
        <v/>
      </c>
      <c r="F382" s="10" t="str">
        <f>IF($B$374="","",IF(VLOOKUP($B$374,Samples!$A$3:$D$100,2,FALSE)='Intermediate Lookups'!$A7&amp;'Intermediate Lookups'!F$1,$B$374, ""))</f>
        <v/>
      </c>
      <c r="G382" s="10" t="str">
        <f>IF($B$374="","",IF(VLOOKUP($B$374,Samples!$A$3:$D$100,2,FALSE)='Intermediate Lookups'!$A7&amp;'Intermediate Lookups'!G$1,$B$374, ""))</f>
        <v/>
      </c>
      <c r="H382" s="10" t="str">
        <f>IF($B$374="","",IF(VLOOKUP($B$374,Samples!$A$3:$D$100,2,FALSE)='Intermediate Lookups'!$A7&amp;'Intermediate Lookups'!H$1,$B$374, ""))</f>
        <v/>
      </c>
      <c r="I382" s="10" t="str">
        <f>IF($B$374="","",IF(VLOOKUP($B$374,Samples!$A$3:$D$100,2,FALSE)='Intermediate Lookups'!$A7&amp;'Intermediate Lookups'!I$1,$B$374, ""))</f>
        <v/>
      </c>
      <c r="J382" s="10" t="str">
        <f>IF($B$374="","",IF(VLOOKUP($B$374,Samples!$A$3:$D$100,2,FALSE)='Intermediate Lookups'!$A7&amp;'Intermediate Lookups'!J$1,$B$374, ""))</f>
        <v/>
      </c>
      <c r="K382" s="10" t="str">
        <f>IF($B$374="","",IF(VLOOKUP($B$374,Samples!$A$3:$D$100,2,FALSE)='Intermediate Lookups'!$A7&amp;'Intermediate Lookups'!K$1,$B$374, ""))</f>
        <v/>
      </c>
      <c r="L382" s="10" t="str">
        <f>IF($B$374="","",IF(VLOOKUP($B$374,Samples!$A$3:$D$100,2,FALSE)='Intermediate Lookups'!$A7&amp;'Intermediate Lookups'!L$1,$B$374, ""))</f>
        <v/>
      </c>
      <c r="M382" s="10" t="str">
        <f>IF($B$374="","",IF(VLOOKUP($B$374,Samples!$A$3:$D$100,2,FALSE)='Intermediate Lookups'!$A7&amp;'Intermediate Lookups'!M$1,$B$374, ""))</f>
        <v/>
      </c>
    </row>
    <row r="383" spans="1:14" x14ac:dyDescent="0.25">
      <c r="A383" t="str">
        <f>IF(B374="","","G")</f>
        <v/>
      </c>
      <c r="B383" s="10" t="str">
        <f>IF($B$374="","",IF(VLOOKUP($B$374,Samples!$A$3:$D$100,2,FALSE)='Intermediate Lookups'!$A8&amp;'Intermediate Lookups'!B$1,$B$374, ""))</f>
        <v/>
      </c>
      <c r="C383" s="10" t="str">
        <f>IF($B$374="","",IF(VLOOKUP($B$374,Samples!$A$3:$D$100,2,FALSE)='Intermediate Lookups'!$A8&amp;'Intermediate Lookups'!C$1,$B$374, ""))</f>
        <v/>
      </c>
      <c r="D383" s="10" t="str">
        <f>IF($B$374="","",IF(VLOOKUP($B$374,Samples!$A$3:$D$100,2,FALSE)='Intermediate Lookups'!$A8&amp;'Intermediate Lookups'!D$1,$B$374, ""))</f>
        <v/>
      </c>
      <c r="E383" s="10" t="str">
        <f>IF($B$374="","",IF(VLOOKUP($B$374,Samples!$A$3:$D$100,2,FALSE)='Intermediate Lookups'!$A8&amp;'Intermediate Lookups'!E$1,$B$374, ""))</f>
        <v/>
      </c>
      <c r="F383" s="10" t="str">
        <f>IF($B$374="","",IF(VLOOKUP($B$374,Samples!$A$3:$D$100,2,FALSE)='Intermediate Lookups'!$A8&amp;'Intermediate Lookups'!F$1,$B$374, ""))</f>
        <v/>
      </c>
      <c r="G383" s="10" t="str">
        <f>IF($B$374="","",IF(VLOOKUP($B$374,Samples!$A$3:$D$100,2,FALSE)='Intermediate Lookups'!$A8&amp;'Intermediate Lookups'!G$1,$B$374, ""))</f>
        <v/>
      </c>
      <c r="H383" s="10" t="str">
        <f>IF($B$374="","",IF(VLOOKUP($B$374,Samples!$A$3:$D$100,2,FALSE)='Intermediate Lookups'!$A8&amp;'Intermediate Lookups'!H$1,$B$374, ""))</f>
        <v/>
      </c>
      <c r="I383" s="10" t="str">
        <f>IF($B$374="","",IF(VLOOKUP($B$374,Samples!$A$3:$D$100,2,FALSE)='Intermediate Lookups'!$A8&amp;'Intermediate Lookups'!I$1,$B$374, ""))</f>
        <v/>
      </c>
      <c r="J383" s="10" t="str">
        <f>IF($B$374="","",IF(VLOOKUP($B$374,Samples!$A$3:$D$100,2,FALSE)='Intermediate Lookups'!$A8&amp;'Intermediate Lookups'!J$1,$B$374, ""))</f>
        <v/>
      </c>
      <c r="K383" s="10" t="str">
        <f>IF($B$374="","",IF(VLOOKUP($B$374,Samples!$A$3:$D$100,2,FALSE)='Intermediate Lookups'!$A8&amp;'Intermediate Lookups'!K$1,$B$374, ""))</f>
        <v/>
      </c>
      <c r="L383" s="10" t="str">
        <f>IF($B$374="","",IF(VLOOKUP($B$374,Samples!$A$3:$D$100,2,FALSE)='Intermediate Lookups'!$A8&amp;'Intermediate Lookups'!L$1,$B$374, ""))</f>
        <v/>
      </c>
      <c r="M383" s="10" t="str">
        <f>IF($B$374="","",IF(VLOOKUP($B$374,Samples!$A$3:$D$100,2,FALSE)='Intermediate Lookups'!$A8&amp;'Intermediate Lookups'!M$1,$B$374, ""))</f>
        <v/>
      </c>
    </row>
    <row r="384" spans="1:14" x14ac:dyDescent="0.25">
      <c r="A384" t="str">
        <f>IF(B374="","","H")</f>
        <v/>
      </c>
      <c r="B384" s="10" t="str">
        <f>IF($B$374="","",IF(VLOOKUP($B$374,Samples!$A$3:$D$100,2,FALSE)='Intermediate Lookups'!$A9&amp;'Intermediate Lookups'!B$1,$B$374, ""))</f>
        <v/>
      </c>
      <c r="C384" s="10" t="str">
        <f>IF($B$374="","",IF(VLOOKUP($B$374,Samples!$A$3:$D$100,2,FALSE)='Intermediate Lookups'!$A9&amp;'Intermediate Lookups'!C$1,$B$374, ""))</f>
        <v/>
      </c>
      <c r="D384" s="10" t="str">
        <f>IF($B$374="","",IF(VLOOKUP($B$374,Samples!$A$3:$D$100,2,FALSE)='Intermediate Lookups'!$A9&amp;'Intermediate Lookups'!D$1,$B$374, ""))</f>
        <v/>
      </c>
      <c r="E384" s="10" t="str">
        <f>IF($B$374="","",IF(VLOOKUP($B$374,Samples!$A$3:$D$100,2,FALSE)='Intermediate Lookups'!$A9&amp;'Intermediate Lookups'!E$1,$B$374, ""))</f>
        <v/>
      </c>
      <c r="F384" s="10" t="str">
        <f>IF($B$374="","",IF(VLOOKUP($B$374,Samples!$A$3:$D$100,2,FALSE)='Intermediate Lookups'!$A9&amp;'Intermediate Lookups'!F$1,$B$374, ""))</f>
        <v/>
      </c>
      <c r="G384" s="10" t="str">
        <f>IF($B$374="","",IF(VLOOKUP($B$374,Samples!$A$3:$D$100,2,FALSE)='Intermediate Lookups'!$A9&amp;'Intermediate Lookups'!G$1,$B$374, ""))</f>
        <v/>
      </c>
      <c r="H384" s="10" t="str">
        <f>IF($B$374="","",IF(VLOOKUP($B$374,Samples!$A$3:$D$100,2,FALSE)='Intermediate Lookups'!$A9&amp;'Intermediate Lookups'!H$1,$B$374, ""))</f>
        <v/>
      </c>
      <c r="I384" s="10" t="str">
        <f>IF($B$374="","",IF(VLOOKUP($B$374,Samples!$A$3:$D$100,2,FALSE)='Intermediate Lookups'!$A9&amp;'Intermediate Lookups'!I$1,$B$374, ""))</f>
        <v/>
      </c>
      <c r="J384" s="10" t="str">
        <f>IF($B$374="","",IF(VLOOKUP($B$374,Samples!$A$3:$D$100,2,FALSE)='Intermediate Lookups'!$A9&amp;'Intermediate Lookups'!J$1,$B$374, ""))</f>
        <v/>
      </c>
      <c r="K384" s="10" t="str">
        <f>IF($B$374="","",IF(VLOOKUP($B$374,Samples!$A$3:$D$100,2,FALSE)='Intermediate Lookups'!$A9&amp;'Intermediate Lookups'!K$1,$B$374, ""))</f>
        <v/>
      </c>
      <c r="L384" s="10" t="str">
        <f>IF($B$374="","",IF(VLOOKUP($B$374,Samples!$A$3:$D$100,2,FALSE)='Intermediate Lookups'!$A9&amp;'Intermediate Lookups'!L$1,$B$374, ""))</f>
        <v/>
      </c>
      <c r="M384" s="10" t="str">
        <f>IF($B$374="","",IF(VLOOKUP($B$374,Samples!$A$3:$D$100,2,FALSE)='Intermediate Lookups'!$A9&amp;'Intermediate Lookups'!M$1,$B$374, ""))</f>
        <v/>
      </c>
    </row>
    <row r="386" spans="1:14" x14ac:dyDescent="0.25">
      <c r="A386" t="str">
        <f>IF(B386="","","Pipetting step")</f>
        <v/>
      </c>
      <c r="B386" t="str">
        <f>IF(ISBLANK(Samples!A35),"",Samples!A35)</f>
        <v/>
      </c>
      <c r="C386" t="str">
        <f>IF(B386="","",VLOOKUP(B386,Samples!$A$3:$D$100,4,FALSE))</f>
        <v/>
      </c>
      <c r="D386" t="str">
        <f>IF(B386="","",8)</f>
        <v/>
      </c>
      <c r="E386" t="str">
        <f>IF(B386="","",12)</f>
        <v/>
      </c>
      <c r="F386" t="str">
        <f>IF(B386="","","Standard")</f>
        <v/>
      </c>
      <c r="G386" t="str">
        <f>IF(B386="","","Color")</f>
        <v/>
      </c>
      <c r="I386" t="str">
        <f>IF(B386="","",6)</f>
        <v/>
      </c>
      <c r="J386" t="str">
        <f>IF(B386="","",6)</f>
        <v/>
      </c>
      <c r="K386" t="str">
        <f>IF(B386="","","Normal")</f>
        <v/>
      </c>
      <c r="L386" t="str">
        <f>IF(B386="","","Single-channel")</f>
        <v/>
      </c>
      <c r="M386" t="str">
        <f>IF(B386="","","No")</f>
        <v/>
      </c>
      <c r="N386" t="str">
        <f>IF(B386="","","No")</f>
        <v/>
      </c>
    </row>
    <row r="387" spans="1:14" x14ac:dyDescent="0.25">
      <c r="M387" t="str">
        <f>IF(B386="","","Per well")</f>
        <v/>
      </c>
      <c r="N387" t="str">
        <f>IF(B386="","","On source")</f>
        <v/>
      </c>
    </row>
    <row r="388" spans="1:14" x14ac:dyDescent="0.25">
      <c r="B388" t="str">
        <f>IF(B386="","",1)</f>
        <v/>
      </c>
      <c r="C388" t="str">
        <f>IF(B386="","",2)</f>
        <v/>
      </c>
      <c r="D388" t="str">
        <f>IF(B386="","",3)</f>
        <v/>
      </c>
      <c r="E388" t="str">
        <f>IF(B386="","",4)</f>
        <v/>
      </c>
      <c r="F388" t="str">
        <f>IF(B386="","",5)</f>
        <v/>
      </c>
      <c r="G388" t="str">
        <f>IF(B386="","",6)</f>
        <v/>
      </c>
      <c r="H388" t="str">
        <f>IF(B386="","",7)</f>
        <v/>
      </c>
      <c r="I388" t="str">
        <f>IF(B386="","",8)</f>
        <v/>
      </c>
      <c r="J388" t="str">
        <f>IF(B386="","",9)</f>
        <v/>
      </c>
      <c r="K388" t="str">
        <f>IF(B386="","",10)</f>
        <v/>
      </c>
      <c r="L388" t="str">
        <f>IF(B386="","",11)</f>
        <v/>
      </c>
      <c r="M388" t="str">
        <f>IF(B386="","",12)</f>
        <v/>
      </c>
    </row>
    <row r="389" spans="1:14" x14ac:dyDescent="0.25">
      <c r="A389" t="str">
        <f>IF(B386="","","A")</f>
        <v/>
      </c>
      <c r="B389" s="10" t="str">
        <f>IF($B$386="","",IF(VLOOKUP($B$386,Samples!$A$3:$D$100,2,FALSE)='Intermediate Lookups'!$A2&amp;'Intermediate Lookups'!B$1,$B$386, ""))</f>
        <v/>
      </c>
      <c r="C389" s="10" t="str">
        <f>IF($B$386="","",IF(VLOOKUP($B$386,Samples!$A$3:$D$100,2,FALSE)='Intermediate Lookups'!$A2&amp;'Intermediate Lookups'!C$1,$B$386, ""))</f>
        <v/>
      </c>
      <c r="D389" s="10" t="str">
        <f>IF($B$386="","",IF(VLOOKUP($B$386,Samples!$A$3:$D$100,2,FALSE)='Intermediate Lookups'!$A2&amp;'Intermediate Lookups'!D$1,$B$386, ""))</f>
        <v/>
      </c>
      <c r="E389" s="10" t="str">
        <f>IF($B$386="","",IF(VLOOKUP($B$386,Samples!$A$3:$D$100,2,FALSE)='Intermediate Lookups'!$A2&amp;'Intermediate Lookups'!E$1,$B$386, ""))</f>
        <v/>
      </c>
      <c r="F389" s="10" t="str">
        <f>IF($B$386="","",IF(VLOOKUP($B$386,Samples!$A$3:$D$100,2,FALSE)='Intermediate Lookups'!$A2&amp;'Intermediate Lookups'!F$1,$B$386, ""))</f>
        <v/>
      </c>
      <c r="G389" s="10" t="str">
        <f>IF($B$386="","",IF(VLOOKUP($B$386,Samples!$A$3:$D$100,2,FALSE)='Intermediate Lookups'!$A2&amp;'Intermediate Lookups'!G$1,$B$386, ""))</f>
        <v/>
      </c>
      <c r="H389" s="10" t="str">
        <f>IF($B$386="","",IF(VLOOKUP($B$386,Samples!$A$3:$D$100,2,FALSE)='Intermediate Lookups'!$A2&amp;'Intermediate Lookups'!H$1,$B$386, ""))</f>
        <v/>
      </c>
      <c r="I389" s="10" t="str">
        <f>IF($B$386="","",IF(VLOOKUP($B$386,Samples!$A$3:$D$100,2,FALSE)='Intermediate Lookups'!$A2&amp;'Intermediate Lookups'!I$1,$B$386, ""))</f>
        <v/>
      </c>
      <c r="J389" s="10" t="str">
        <f>IF($B$386="","",IF(VLOOKUP($B$386,Samples!$A$3:$D$100,2,FALSE)='Intermediate Lookups'!$A2&amp;'Intermediate Lookups'!J$1,$B$386, ""))</f>
        <v/>
      </c>
      <c r="K389" s="10" t="str">
        <f>IF($B$386="","",IF(VLOOKUP($B$386,Samples!$A$3:$D$100,2,FALSE)='Intermediate Lookups'!$A2&amp;'Intermediate Lookups'!K$1,$B$386, ""))</f>
        <v/>
      </c>
      <c r="L389" s="10" t="str">
        <f>IF($B$386="","",IF(VLOOKUP($B$386,Samples!$A$3:$D$100,2,FALSE)='Intermediate Lookups'!$A2&amp;'Intermediate Lookups'!L$1,$B$386, ""))</f>
        <v/>
      </c>
      <c r="M389" s="10" t="str">
        <f>IF($B$386="","",IF(VLOOKUP($B$386,Samples!$A$3:$D$100,2,FALSE)='Intermediate Lookups'!$A2&amp;'Intermediate Lookups'!M$1,$B$386, ""))</f>
        <v/>
      </c>
    </row>
    <row r="390" spans="1:14" x14ac:dyDescent="0.25">
      <c r="A390" t="str">
        <f>IF(B386="","","B")</f>
        <v/>
      </c>
      <c r="B390" s="10" t="str">
        <f>IF($B$386="","",IF(VLOOKUP($B$386,Samples!$A$3:$D$100,2,FALSE)='Intermediate Lookups'!$A3&amp;'Intermediate Lookups'!B$1,$B$386, ""))</f>
        <v/>
      </c>
      <c r="C390" s="10" t="str">
        <f>IF($B$386="","",IF(VLOOKUP($B$386,Samples!$A$3:$D$100,2,FALSE)='Intermediate Lookups'!$A3&amp;'Intermediate Lookups'!C$1,$B$386, ""))</f>
        <v/>
      </c>
      <c r="D390" s="10" t="str">
        <f>IF($B$386="","",IF(VLOOKUP($B$386,Samples!$A$3:$D$100,2,FALSE)='Intermediate Lookups'!$A3&amp;'Intermediate Lookups'!D$1,$B$386, ""))</f>
        <v/>
      </c>
      <c r="E390" s="10" t="str">
        <f>IF($B$386="","",IF(VLOOKUP($B$386,Samples!$A$3:$D$100,2,FALSE)='Intermediate Lookups'!$A3&amp;'Intermediate Lookups'!E$1,$B$386, ""))</f>
        <v/>
      </c>
      <c r="F390" s="10" t="str">
        <f>IF($B$386="","",IF(VLOOKUP($B$386,Samples!$A$3:$D$100,2,FALSE)='Intermediate Lookups'!$A3&amp;'Intermediate Lookups'!F$1,$B$386, ""))</f>
        <v/>
      </c>
      <c r="G390" s="10" t="str">
        <f>IF($B$386="","",IF(VLOOKUP($B$386,Samples!$A$3:$D$100,2,FALSE)='Intermediate Lookups'!$A3&amp;'Intermediate Lookups'!G$1,$B$386, ""))</f>
        <v/>
      </c>
      <c r="H390" s="10" t="str">
        <f>IF($B$386="","",IF(VLOOKUP($B$386,Samples!$A$3:$D$100,2,FALSE)='Intermediate Lookups'!$A3&amp;'Intermediate Lookups'!H$1,$B$386, ""))</f>
        <v/>
      </c>
      <c r="I390" s="10" t="str">
        <f>IF($B$386="","",IF(VLOOKUP($B$386,Samples!$A$3:$D$100,2,FALSE)='Intermediate Lookups'!$A3&amp;'Intermediate Lookups'!I$1,$B$386, ""))</f>
        <v/>
      </c>
      <c r="J390" s="10" t="str">
        <f>IF($B$386="","",IF(VLOOKUP($B$386,Samples!$A$3:$D$100,2,FALSE)='Intermediate Lookups'!$A3&amp;'Intermediate Lookups'!J$1,$B$386, ""))</f>
        <v/>
      </c>
      <c r="K390" s="10" t="str">
        <f>IF($B$386="","",IF(VLOOKUP($B$386,Samples!$A$3:$D$100,2,FALSE)='Intermediate Lookups'!$A3&amp;'Intermediate Lookups'!K$1,$B$386, ""))</f>
        <v/>
      </c>
      <c r="L390" s="10" t="str">
        <f>IF($B$386="","",IF(VLOOKUP($B$386,Samples!$A$3:$D$100,2,FALSE)='Intermediate Lookups'!$A3&amp;'Intermediate Lookups'!L$1,$B$386, ""))</f>
        <v/>
      </c>
      <c r="M390" s="10" t="str">
        <f>IF($B$386="","",IF(VLOOKUP($B$386,Samples!$A$3:$D$100,2,FALSE)='Intermediate Lookups'!$A3&amp;'Intermediate Lookups'!M$1,$B$386, ""))</f>
        <v/>
      </c>
    </row>
    <row r="391" spans="1:14" x14ac:dyDescent="0.25">
      <c r="A391" t="str">
        <f>IF(B386="","","C")</f>
        <v/>
      </c>
      <c r="B391" s="10" t="str">
        <f>IF($B$386="","",IF(VLOOKUP($B$386,Samples!$A$3:$D$100,2,FALSE)='Intermediate Lookups'!$A4&amp;'Intermediate Lookups'!B$1,$B$386, ""))</f>
        <v/>
      </c>
      <c r="C391" s="10" t="str">
        <f>IF($B$386="","",IF(VLOOKUP($B$386,Samples!$A$3:$D$100,2,FALSE)='Intermediate Lookups'!$A4&amp;'Intermediate Lookups'!C$1,$B$386, ""))</f>
        <v/>
      </c>
      <c r="D391" s="10" t="str">
        <f>IF($B$386="","",IF(VLOOKUP($B$386,Samples!$A$3:$D$100,2,FALSE)='Intermediate Lookups'!$A4&amp;'Intermediate Lookups'!D$1,$B$386, ""))</f>
        <v/>
      </c>
      <c r="E391" s="10" t="str">
        <f>IF($B$386="","",IF(VLOOKUP($B$386,Samples!$A$3:$D$100,2,FALSE)='Intermediate Lookups'!$A4&amp;'Intermediate Lookups'!E$1,$B$386, ""))</f>
        <v/>
      </c>
      <c r="F391" s="10" t="str">
        <f>IF($B$386="","",IF(VLOOKUP($B$386,Samples!$A$3:$D$100,2,FALSE)='Intermediate Lookups'!$A4&amp;'Intermediate Lookups'!F$1,$B$386, ""))</f>
        <v/>
      </c>
      <c r="G391" s="10" t="str">
        <f>IF($B$386="","",IF(VLOOKUP($B$386,Samples!$A$3:$D$100,2,FALSE)='Intermediate Lookups'!$A4&amp;'Intermediate Lookups'!G$1,$B$386, ""))</f>
        <v/>
      </c>
      <c r="H391" s="10" t="str">
        <f>IF($B$386="","",IF(VLOOKUP($B$386,Samples!$A$3:$D$100,2,FALSE)='Intermediate Lookups'!$A4&amp;'Intermediate Lookups'!H$1,$B$386, ""))</f>
        <v/>
      </c>
      <c r="I391" s="10" t="str">
        <f>IF($B$386="","",IF(VLOOKUP($B$386,Samples!$A$3:$D$100,2,FALSE)='Intermediate Lookups'!$A4&amp;'Intermediate Lookups'!I$1,$B$386, ""))</f>
        <v/>
      </c>
      <c r="J391" s="10" t="str">
        <f>IF($B$386="","",IF(VLOOKUP($B$386,Samples!$A$3:$D$100,2,FALSE)='Intermediate Lookups'!$A4&amp;'Intermediate Lookups'!J$1,$B$386, ""))</f>
        <v/>
      </c>
      <c r="K391" s="10" t="str">
        <f>IF($B$386="","",IF(VLOOKUP($B$386,Samples!$A$3:$D$100,2,FALSE)='Intermediate Lookups'!$A4&amp;'Intermediate Lookups'!K$1,$B$386, ""))</f>
        <v/>
      </c>
      <c r="L391" s="10" t="str">
        <f>IF($B$386="","",IF(VLOOKUP($B$386,Samples!$A$3:$D$100,2,FALSE)='Intermediate Lookups'!$A4&amp;'Intermediate Lookups'!L$1,$B$386, ""))</f>
        <v/>
      </c>
      <c r="M391" s="10" t="str">
        <f>IF($B$386="","",IF(VLOOKUP($B$386,Samples!$A$3:$D$100,2,FALSE)='Intermediate Lookups'!$A4&amp;'Intermediate Lookups'!M$1,$B$386, ""))</f>
        <v/>
      </c>
    </row>
    <row r="392" spans="1:14" x14ac:dyDescent="0.25">
      <c r="A392" t="str">
        <f>IF(B386="","","D")</f>
        <v/>
      </c>
      <c r="B392" s="10" t="str">
        <f>IF($B$386="","",IF(VLOOKUP($B$386,Samples!$A$3:$D$100,2,FALSE)='Intermediate Lookups'!$A5&amp;'Intermediate Lookups'!B$1,$B$386, ""))</f>
        <v/>
      </c>
      <c r="C392" s="10" t="str">
        <f>IF($B$386="","",IF(VLOOKUP($B$386,Samples!$A$3:$D$100,2,FALSE)='Intermediate Lookups'!$A5&amp;'Intermediate Lookups'!C$1,$B$386, ""))</f>
        <v/>
      </c>
      <c r="D392" s="10" t="str">
        <f>IF($B$386="","",IF(VLOOKUP($B$386,Samples!$A$3:$D$100,2,FALSE)='Intermediate Lookups'!$A5&amp;'Intermediate Lookups'!D$1,$B$386, ""))</f>
        <v/>
      </c>
      <c r="E392" s="10" t="str">
        <f>IF($B$386="","",IF(VLOOKUP($B$386,Samples!$A$3:$D$100,2,FALSE)='Intermediate Lookups'!$A5&amp;'Intermediate Lookups'!E$1,$B$386, ""))</f>
        <v/>
      </c>
      <c r="F392" s="10" t="str">
        <f>IF($B$386="","",IF(VLOOKUP($B$386,Samples!$A$3:$D$100,2,FALSE)='Intermediate Lookups'!$A5&amp;'Intermediate Lookups'!F$1,$B$386, ""))</f>
        <v/>
      </c>
      <c r="G392" s="10" t="str">
        <f>IF($B$386="","",IF(VLOOKUP($B$386,Samples!$A$3:$D$100,2,FALSE)='Intermediate Lookups'!$A5&amp;'Intermediate Lookups'!G$1,$B$386, ""))</f>
        <v/>
      </c>
      <c r="H392" s="10" t="str">
        <f>IF($B$386="","",IF(VLOOKUP($B$386,Samples!$A$3:$D$100,2,FALSE)='Intermediate Lookups'!$A5&amp;'Intermediate Lookups'!H$1,$B$386, ""))</f>
        <v/>
      </c>
      <c r="I392" s="10" t="str">
        <f>IF($B$386="","",IF(VLOOKUP($B$386,Samples!$A$3:$D$100,2,FALSE)='Intermediate Lookups'!$A5&amp;'Intermediate Lookups'!I$1,$B$386, ""))</f>
        <v/>
      </c>
      <c r="J392" s="10" t="str">
        <f>IF($B$386="","",IF(VLOOKUP($B$386,Samples!$A$3:$D$100,2,FALSE)='Intermediate Lookups'!$A5&amp;'Intermediate Lookups'!J$1,$B$386, ""))</f>
        <v/>
      </c>
      <c r="K392" s="10" t="str">
        <f>IF($B$386="","",IF(VLOOKUP($B$386,Samples!$A$3:$D$100,2,FALSE)='Intermediate Lookups'!$A5&amp;'Intermediate Lookups'!K$1,$B$386, ""))</f>
        <v/>
      </c>
      <c r="L392" s="10" t="str">
        <f>IF($B$386="","",IF(VLOOKUP($B$386,Samples!$A$3:$D$100,2,FALSE)='Intermediate Lookups'!$A5&amp;'Intermediate Lookups'!L$1,$B$386, ""))</f>
        <v/>
      </c>
      <c r="M392" s="10" t="str">
        <f>IF($B$386="","",IF(VLOOKUP($B$386,Samples!$A$3:$D$100,2,FALSE)='Intermediate Lookups'!$A5&amp;'Intermediate Lookups'!M$1,$B$386, ""))</f>
        <v/>
      </c>
    </row>
    <row r="393" spans="1:14" x14ac:dyDescent="0.25">
      <c r="A393" t="str">
        <f>IF(B386="","","E")</f>
        <v/>
      </c>
      <c r="B393" s="10" t="str">
        <f>IF($B$386="","",IF(VLOOKUP($B$386,Samples!$A$3:$D$100,2,FALSE)='Intermediate Lookups'!$A6&amp;'Intermediate Lookups'!B$1,$B$386, ""))</f>
        <v/>
      </c>
      <c r="C393" s="10" t="str">
        <f>IF($B$386="","",IF(VLOOKUP($B$386,Samples!$A$3:$D$100,2,FALSE)='Intermediate Lookups'!$A6&amp;'Intermediate Lookups'!C$1,$B$386, ""))</f>
        <v/>
      </c>
      <c r="D393" s="10" t="str">
        <f>IF($B$386="","",IF(VLOOKUP($B$386,Samples!$A$3:$D$100,2,FALSE)='Intermediate Lookups'!$A6&amp;'Intermediate Lookups'!D$1,$B$386, ""))</f>
        <v/>
      </c>
      <c r="E393" s="10" t="str">
        <f>IF($B$386="","",IF(VLOOKUP($B$386,Samples!$A$3:$D$100,2,FALSE)='Intermediate Lookups'!$A6&amp;'Intermediate Lookups'!E$1,$B$386, ""))</f>
        <v/>
      </c>
      <c r="F393" s="10" t="str">
        <f>IF($B$386="","",IF(VLOOKUP($B$386,Samples!$A$3:$D$100,2,FALSE)='Intermediate Lookups'!$A6&amp;'Intermediate Lookups'!F$1,$B$386, ""))</f>
        <v/>
      </c>
      <c r="G393" s="10" t="str">
        <f>IF($B$386="","",IF(VLOOKUP($B$386,Samples!$A$3:$D$100,2,FALSE)='Intermediate Lookups'!$A6&amp;'Intermediate Lookups'!G$1,$B$386, ""))</f>
        <v/>
      </c>
      <c r="H393" s="10" t="str">
        <f>IF($B$386="","",IF(VLOOKUP($B$386,Samples!$A$3:$D$100,2,FALSE)='Intermediate Lookups'!$A6&amp;'Intermediate Lookups'!H$1,$B$386, ""))</f>
        <v/>
      </c>
      <c r="I393" s="10" t="str">
        <f>IF($B$386="","",IF(VLOOKUP($B$386,Samples!$A$3:$D$100,2,FALSE)='Intermediate Lookups'!$A6&amp;'Intermediate Lookups'!I$1,$B$386, ""))</f>
        <v/>
      </c>
      <c r="J393" s="10" t="str">
        <f>IF($B$386="","",IF(VLOOKUP($B$386,Samples!$A$3:$D$100,2,FALSE)='Intermediate Lookups'!$A6&amp;'Intermediate Lookups'!J$1,$B$386, ""))</f>
        <v/>
      </c>
      <c r="K393" s="10" t="str">
        <f>IF($B$386="","",IF(VLOOKUP($B$386,Samples!$A$3:$D$100,2,FALSE)='Intermediate Lookups'!$A6&amp;'Intermediate Lookups'!K$1,$B$386, ""))</f>
        <v/>
      </c>
      <c r="L393" s="10" t="str">
        <f>IF($B$386="","",IF(VLOOKUP($B$386,Samples!$A$3:$D$100,2,FALSE)='Intermediate Lookups'!$A6&amp;'Intermediate Lookups'!L$1,$B$386, ""))</f>
        <v/>
      </c>
      <c r="M393" s="10" t="str">
        <f>IF($B$386="","",IF(VLOOKUP($B$386,Samples!$A$3:$D$100,2,FALSE)='Intermediate Lookups'!$A6&amp;'Intermediate Lookups'!M$1,$B$386, ""))</f>
        <v/>
      </c>
    </row>
    <row r="394" spans="1:14" x14ac:dyDescent="0.25">
      <c r="A394" t="str">
        <f>IF(B386="","","F")</f>
        <v/>
      </c>
      <c r="B394" s="10" t="str">
        <f>IF($B$386="","",IF(VLOOKUP($B$386,Samples!$A$3:$D$100,2,FALSE)='Intermediate Lookups'!$A7&amp;'Intermediate Lookups'!B$1,$B$386, ""))</f>
        <v/>
      </c>
      <c r="C394" s="10" t="str">
        <f>IF($B$386="","",IF(VLOOKUP($B$386,Samples!$A$3:$D$100,2,FALSE)='Intermediate Lookups'!$A7&amp;'Intermediate Lookups'!C$1,$B$386, ""))</f>
        <v/>
      </c>
      <c r="D394" s="10" t="str">
        <f>IF($B$386="","",IF(VLOOKUP($B$386,Samples!$A$3:$D$100,2,FALSE)='Intermediate Lookups'!$A7&amp;'Intermediate Lookups'!D$1,$B$386, ""))</f>
        <v/>
      </c>
      <c r="E394" s="10" t="str">
        <f>IF($B$386="","",IF(VLOOKUP($B$386,Samples!$A$3:$D$100,2,FALSE)='Intermediate Lookups'!$A7&amp;'Intermediate Lookups'!E$1,$B$386, ""))</f>
        <v/>
      </c>
      <c r="F394" s="10" t="str">
        <f>IF($B$386="","",IF(VLOOKUP($B$386,Samples!$A$3:$D$100,2,FALSE)='Intermediate Lookups'!$A7&amp;'Intermediate Lookups'!F$1,$B$386, ""))</f>
        <v/>
      </c>
      <c r="G394" s="10" t="str">
        <f>IF($B$386="","",IF(VLOOKUP($B$386,Samples!$A$3:$D$100,2,FALSE)='Intermediate Lookups'!$A7&amp;'Intermediate Lookups'!G$1,$B$386, ""))</f>
        <v/>
      </c>
      <c r="H394" s="10" t="str">
        <f>IF($B$386="","",IF(VLOOKUP($B$386,Samples!$A$3:$D$100,2,FALSE)='Intermediate Lookups'!$A7&amp;'Intermediate Lookups'!H$1,$B$386, ""))</f>
        <v/>
      </c>
      <c r="I394" s="10" t="str">
        <f>IF($B$386="","",IF(VLOOKUP($B$386,Samples!$A$3:$D$100,2,FALSE)='Intermediate Lookups'!$A7&amp;'Intermediate Lookups'!I$1,$B$386, ""))</f>
        <v/>
      </c>
      <c r="J394" s="10" t="str">
        <f>IF($B$386="","",IF(VLOOKUP($B$386,Samples!$A$3:$D$100,2,FALSE)='Intermediate Lookups'!$A7&amp;'Intermediate Lookups'!J$1,$B$386, ""))</f>
        <v/>
      </c>
      <c r="K394" s="10" t="str">
        <f>IF($B$386="","",IF(VLOOKUP($B$386,Samples!$A$3:$D$100,2,FALSE)='Intermediate Lookups'!$A7&amp;'Intermediate Lookups'!K$1,$B$386, ""))</f>
        <v/>
      </c>
      <c r="L394" s="10" t="str">
        <f>IF($B$386="","",IF(VLOOKUP($B$386,Samples!$A$3:$D$100,2,FALSE)='Intermediate Lookups'!$A7&amp;'Intermediate Lookups'!L$1,$B$386, ""))</f>
        <v/>
      </c>
      <c r="M394" s="10" t="str">
        <f>IF($B$386="","",IF(VLOOKUP($B$386,Samples!$A$3:$D$100,2,FALSE)='Intermediate Lookups'!$A7&amp;'Intermediate Lookups'!M$1,$B$386, ""))</f>
        <v/>
      </c>
    </row>
    <row r="395" spans="1:14" x14ac:dyDescent="0.25">
      <c r="A395" t="str">
        <f>IF(B386="","","G")</f>
        <v/>
      </c>
      <c r="B395" s="10" t="str">
        <f>IF($B$386="","",IF(VLOOKUP($B$386,Samples!$A$3:$D$100,2,FALSE)='Intermediate Lookups'!$A8&amp;'Intermediate Lookups'!B$1,$B$386, ""))</f>
        <v/>
      </c>
      <c r="C395" s="10" t="str">
        <f>IF($B$386="","",IF(VLOOKUP($B$386,Samples!$A$3:$D$100,2,FALSE)='Intermediate Lookups'!$A8&amp;'Intermediate Lookups'!C$1,$B$386, ""))</f>
        <v/>
      </c>
      <c r="D395" s="10" t="str">
        <f>IF($B$386="","",IF(VLOOKUP($B$386,Samples!$A$3:$D$100,2,FALSE)='Intermediate Lookups'!$A8&amp;'Intermediate Lookups'!D$1,$B$386, ""))</f>
        <v/>
      </c>
      <c r="E395" s="10" t="str">
        <f>IF($B$386="","",IF(VLOOKUP($B$386,Samples!$A$3:$D$100,2,FALSE)='Intermediate Lookups'!$A8&amp;'Intermediate Lookups'!E$1,$B$386, ""))</f>
        <v/>
      </c>
      <c r="F395" s="10" t="str">
        <f>IF($B$386="","",IF(VLOOKUP($B$386,Samples!$A$3:$D$100,2,FALSE)='Intermediate Lookups'!$A8&amp;'Intermediate Lookups'!F$1,$B$386, ""))</f>
        <v/>
      </c>
      <c r="G395" s="10" t="str">
        <f>IF($B$386="","",IF(VLOOKUP($B$386,Samples!$A$3:$D$100,2,FALSE)='Intermediate Lookups'!$A8&amp;'Intermediate Lookups'!G$1,$B$386, ""))</f>
        <v/>
      </c>
      <c r="H395" s="10" t="str">
        <f>IF($B$386="","",IF(VLOOKUP($B$386,Samples!$A$3:$D$100,2,FALSE)='Intermediate Lookups'!$A8&amp;'Intermediate Lookups'!H$1,$B$386, ""))</f>
        <v/>
      </c>
      <c r="I395" s="10" t="str">
        <f>IF($B$386="","",IF(VLOOKUP($B$386,Samples!$A$3:$D$100,2,FALSE)='Intermediate Lookups'!$A8&amp;'Intermediate Lookups'!I$1,$B$386, ""))</f>
        <v/>
      </c>
      <c r="J395" s="10" t="str">
        <f>IF($B$386="","",IF(VLOOKUP($B$386,Samples!$A$3:$D$100,2,FALSE)='Intermediate Lookups'!$A8&amp;'Intermediate Lookups'!J$1,$B$386, ""))</f>
        <v/>
      </c>
      <c r="K395" s="10" t="str">
        <f>IF($B$386="","",IF(VLOOKUP($B$386,Samples!$A$3:$D$100,2,FALSE)='Intermediate Lookups'!$A8&amp;'Intermediate Lookups'!K$1,$B$386, ""))</f>
        <v/>
      </c>
      <c r="L395" s="10" t="str">
        <f>IF($B$386="","",IF(VLOOKUP($B$386,Samples!$A$3:$D$100,2,FALSE)='Intermediate Lookups'!$A8&amp;'Intermediate Lookups'!L$1,$B$386, ""))</f>
        <v/>
      </c>
      <c r="M395" s="10" t="str">
        <f>IF($B$386="","",IF(VLOOKUP($B$386,Samples!$A$3:$D$100,2,FALSE)='Intermediate Lookups'!$A8&amp;'Intermediate Lookups'!M$1,$B$386, ""))</f>
        <v/>
      </c>
    </row>
    <row r="396" spans="1:14" x14ac:dyDescent="0.25">
      <c r="A396" t="str">
        <f>IF(B386="","","H")</f>
        <v/>
      </c>
      <c r="B396" s="10" t="str">
        <f>IF($B$386="","",IF(VLOOKUP($B$386,Samples!$A$3:$D$100,2,FALSE)='Intermediate Lookups'!$A9&amp;'Intermediate Lookups'!B$1,$B$386, ""))</f>
        <v/>
      </c>
      <c r="C396" s="10" t="str">
        <f>IF($B$386="","",IF(VLOOKUP($B$386,Samples!$A$3:$D$100,2,FALSE)='Intermediate Lookups'!$A9&amp;'Intermediate Lookups'!C$1,$B$386, ""))</f>
        <v/>
      </c>
      <c r="D396" s="10" t="str">
        <f>IF($B$386="","",IF(VLOOKUP($B$386,Samples!$A$3:$D$100,2,FALSE)='Intermediate Lookups'!$A9&amp;'Intermediate Lookups'!D$1,$B$386, ""))</f>
        <v/>
      </c>
      <c r="E396" s="10" t="str">
        <f>IF($B$386="","",IF(VLOOKUP($B$386,Samples!$A$3:$D$100,2,FALSE)='Intermediate Lookups'!$A9&amp;'Intermediate Lookups'!E$1,$B$386, ""))</f>
        <v/>
      </c>
      <c r="F396" s="10" t="str">
        <f>IF($B$386="","",IF(VLOOKUP($B$386,Samples!$A$3:$D$100,2,FALSE)='Intermediate Lookups'!$A9&amp;'Intermediate Lookups'!F$1,$B$386, ""))</f>
        <v/>
      </c>
      <c r="G396" s="10" t="str">
        <f>IF($B$386="","",IF(VLOOKUP($B$386,Samples!$A$3:$D$100,2,FALSE)='Intermediate Lookups'!$A9&amp;'Intermediate Lookups'!G$1,$B$386, ""))</f>
        <v/>
      </c>
      <c r="H396" s="10" t="str">
        <f>IF($B$386="","",IF(VLOOKUP($B$386,Samples!$A$3:$D$100,2,FALSE)='Intermediate Lookups'!$A9&amp;'Intermediate Lookups'!H$1,$B$386, ""))</f>
        <v/>
      </c>
      <c r="I396" s="10" t="str">
        <f>IF($B$386="","",IF(VLOOKUP($B$386,Samples!$A$3:$D$100,2,FALSE)='Intermediate Lookups'!$A9&amp;'Intermediate Lookups'!I$1,$B$386, ""))</f>
        <v/>
      </c>
      <c r="J396" s="10" t="str">
        <f>IF($B$386="","",IF(VLOOKUP($B$386,Samples!$A$3:$D$100,2,FALSE)='Intermediate Lookups'!$A9&amp;'Intermediate Lookups'!J$1,$B$386, ""))</f>
        <v/>
      </c>
      <c r="K396" s="10" t="str">
        <f>IF($B$386="","",IF(VLOOKUP($B$386,Samples!$A$3:$D$100,2,FALSE)='Intermediate Lookups'!$A9&amp;'Intermediate Lookups'!K$1,$B$386, ""))</f>
        <v/>
      </c>
      <c r="L396" s="10" t="str">
        <f>IF($B$386="","",IF(VLOOKUP($B$386,Samples!$A$3:$D$100,2,FALSE)='Intermediate Lookups'!$A9&amp;'Intermediate Lookups'!L$1,$B$386, ""))</f>
        <v/>
      </c>
      <c r="M396" s="10" t="str">
        <f>IF($B$386="","",IF(VLOOKUP($B$386,Samples!$A$3:$D$100,2,FALSE)='Intermediate Lookups'!$A9&amp;'Intermediate Lookups'!M$1,$B$386, ""))</f>
        <v/>
      </c>
    </row>
    <row r="398" spans="1:14" x14ac:dyDescent="0.25">
      <c r="A398" t="str">
        <f>IF(B398="","","Pipetting step")</f>
        <v/>
      </c>
      <c r="B398" t="str">
        <f>IF(ISBLANK(Samples!A36),"",Samples!A36)</f>
        <v/>
      </c>
      <c r="C398" t="str">
        <f>IF(B398="","",VLOOKUP(B398,Samples!$A$3:$D$100,4,FALSE))</f>
        <v/>
      </c>
      <c r="D398" t="str">
        <f>IF(B398="","",8)</f>
        <v/>
      </c>
      <c r="E398" t="str">
        <f>IF(B398="","",12)</f>
        <v/>
      </c>
      <c r="F398" t="str">
        <f>IF(B398="","","Standard")</f>
        <v/>
      </c>
      <c r="G398" t="str">
        <f>IF(B398="","","Color")</f>
        <v/>
      </c>
      <c r="I398" t="str">
        <f>IF(B398="","",6)</f>
        <v/>
      </c>
      <c r="J398" t="str">
        <f>IF(B398="","",6)</f>
        <v/>
      </c>
      <c r="K398" t="str">
        <f>IF(B398="","","Normal")</f>
        <v/>
      </c>
      <c r="L398" t="str">
        <f>IF(B398="","","Single-channel")</f>
        <v/>
      </c>
      <c r="M398" t="str">
        <f>IF(B398="","","No")</f>
        <v/>
      </c>
      <c r="N398" t="str">
        <f>IF(B398="","","No")</f>
        <v/>
      </c>
    </row>
    <row r="399" spans="1:14" x14ac:dyDescent="0.25">
      <c r="M399" t="str">
        <f>IF(B398="","","Per well")</f>
        <v/>
      </c>
      <c r="N399" t="str">
        <f>IF(B398="","","On source")</f>
        <v/>
      </c>
    </row>
    <row r="400" spans="1:14" x14ac:dyDescent="0.25">
      <c r="B400" t="str">
        <f>IF(B398="","",1)</f>
        <v/>
      </c>
      <c r="C400" t="str">
        <f>IF(B398="","",2)</f>
        <v/>
      </c>
      <c r="D400" t="str">
        <f>IF(B398="","",3)</f>
        <v/>
      </c>
      <c r="E400" t="str">
        <f>IF(B398="","",4)</f>
        <v/>
      </c>
      <c r="F400" t="str">
        <f>IF(B398="","",5)</f>
        <v/>
      </c>
      <c r="G400" t="str">
        <f>IF(B398="","",6)</f>
        <v/>
      </c>
      <c r="H400" t="str">
        <f>IF(B398="","",7)</f>
        <v/>
      </c>
      <c r="I400" t="str">
        <f>IF(B398="","",8)</f>
        <v/>
      </c>
      <c r="J400" t="str">
        <f>IF(B398="","",9)</f>
        <v/>
      </c>
      <c r="K400" t="str">
        <f>IF(B398="","",10)</f>
        <v/>
      </c>
      <c r="L400" t="str">
        <f>IF(B398="","",11)</f>
        <v/>
      </c>
      <c r="M400" t="str">
        <f>IF(B398="","",12)</f>
        <v/>
      </c>
    </row>
    <row r="401" spans="1:14" x14ac:dyDescent="0.25">
      <c r="A401" t="str">
        <f>IF(B398="","","A")</f>
        <v/>
      </c>
      <c r="B401" s="10" t="str">
        <f>IF($B$398="","",IF(VLOOKUP($B$398,Samples!$A$3:$D$100,2,FALSE)='Intermediate Lookups'!$A2&amp;'Intermediate Lookups'!B$1,$B$398, ""))</f>
        <v/>
      </c>
      <c r="C401" s="10" t="str">
        <f>IF($B$398="","",IF(VLOOKUP($B$398,Samples!$A$3:$D$100,2,FALSE)='Intermediate Lookups'!$A2&amp;'Intermediate Lookups'!C$1,$B$398, ""))</f>
        <v/>
      </c>
      <c r="D401" s="10" t="str">
        <f>IF($B$398="","",IF(VLOOKUP($B$398,Samples!$A$3:$D$100,2,FALSE)='Intermediate Lookups'!$A2&amp;'Intermediate Lookups'!D$1,$B$398, ""))</f>
        <v/>
      </c>
      <c r="E401" s="10" t="str">
        <f>IF($B$398="","",IF(VLOOKUP($B$398,Samples!$A$3:$D$100,2,FALSE)='Intermediate Lookups'!$A2&amp;'Intermediate Lookups'!E$1,$B$398, ""))</f>
        <v/>
      </c>
      <c r="F401" s="10" t="str">
        <f>IF($B$398="","",IF(VLOOKUP($B$398,Samples!$A$3:$D$100,2,FALSE)='Intermediate Lookups'!$A2&amp;'Intermediate Lookups'!F$1,$B$398, ""))</f>
        <v/>
      </c>
      <c r="G401" s="10" t="str">
        <f>IF($B$398="","",IF(VLOOKUP($B$398,Samples!$A$3:$D$100,2,FALSE)='Intermediate Lookups'!$A2&amp;'Intermediate Lookups'!G$1,$B$398, ""))</f>
        <v/>
      </c>
      <c r="H401" s="10" t="str">
        <f>IF($B$398="","",IF(VLOOKUP($B$398,Samples!$A$3:$D$100,2,FALSE)='Intermediate Lookups'!$A2&amp;'Intermediate Lookups'!H$1,$B$398, ""))</f>
        <v/>
      </c>
      <c r="I401" s="10" t="str">
        <f>IF($B$398="","",IF(VLOOKUP($B$398,Samples!$A$3:$D$100,2,FALSE)='Intermediate Lookups'!$A2&amp;'Intermediate Lookups'!I$1,$B$398, ""))</f>
        <v/>
      </c>
      <c r="J401" s="10" t="str">
        <f>IF($B$398="","",IF(VLOOKUP($B$398,Samples!$A$3:$D$100,2,FALSE)='Intermediate Lookups'!$A2&amp;'Intermediate Lookups'!J$1,$B$398, ""))</f>
        <v/>
      </c>
      <c r="K401" s="10" t="str">
        <f>IF($B$398="","",IF(VLOOKUP($B$398,Samples!$A$3:$D$100,2,FALSE)='Intermediate Lookups'!$A2&amp;'Intermediate Lookups'!K$1,$B$398, ""))</f>
        <v/>
      </c>
      <c r="L401" s="10" t="str">
        <f>IF($B$398="","",IF(VLOOKUP($B$398,Samples!$A$3:$D$100,2,FALSE)='Intermediate Lookups'!$A2&amp;'Intermediate Lookups'!L$1,$B$398, ""))</f>
        <v/>
      </c>
      <c r="M401" s="10" t="str">
        <f>IF($B$398="","",IF(VLOOKUP($B$398,Samples!$A$3:$D$100,2,FALSE)='Intermediate Lookups'!$A2&amp;'Intermediate Lookups'!M$1,$B$398, ""))</f>
        <v/>
      </c>
    </row>
    <row r="402" spans="1:14" x14ac:dyDescent="0.25">
      <c r="A402" t="str">
        <f>IF(B398="","","B")</f>
        <v/>
      </c>
      <c r="B402" s="10" t="str">
        <f>IF($B$398="","",IF(VLOOKUP($B$398,Samples!$A$3:$D$100,2,FALSE)='Intermediate Lookups'!$A3&amp;'Intermediate Lookups'!B$1,$B$398, ""))</f>
        <v/>
      </c>
      <c r="C402" s="10" t="str">
        <f>IF($B$398="","",IF(VLOOKUP($B$398,Samples!$A$3:$D$100,2,FALSE)='Intermediate Lookups'!$A3&amp;'Intermediate Lookups'!C$1,$B$398, ""))</f>
        <v/>
      </c>
      <c r="D402" s="10" t="str">
        <f>IF($B$398="","",IF(VLOOKUP($B$398,Samples!$A$3:$D$100,2,FALSE)='Intermediate Lookups'!$A3&amp;'Intermediate Lookups'!D$1,$B$398, ""))</f>
        <v/>
      </c>
      <c r="E402" s="10" t="str">
        <f>IF($B$398="","",IF(VLOOKUP($B$398,Samples!$A$3:$D$100,2,FALSE)='Intermediate Lookups'!$A3&amp;'Intermediate Lookups'!E$1,$B$398, ""))</f>
        <v/>
      </c>
      <c r="F402" s="10" t="str">
        <f>IF($B$398="","",IF(VLOOKUP($B$398,Samples!$A$3:$D$100,2,FALSE)='Intermediate Lookups'!$A3&amp;'Intermediate Lookups'!F$1,$B$398, ""))</f>
        <v/>
      </c>
      <c r="G402" s="10" t="str">
        <f>IF($B$398="","",IF(VLOOKUP($B$398,Samples!$A$3:$D$100,2,FALSE)='Intermediate Lookups'!$A3&amp;'Intermediate Lookups'!G$1,$B$398, ""))</f>
        <v/>
      </c>
      <c r="H402" s="10" t="str">
        <f>IF($B$398="","",IF(VLOOKUP($B$398,Samples!$A$3:$D$100,2,FALSE)='Intermediate Lookups'!$A3&amp;'Intermediate Lookups'!H$1,$B$398, ""))</f>
        <v/>
      </c>
      <c r="I402" s="10" t="str">
        <f>IF($B$398="","",IF(VLOOKUP($B$398,Samples!$A$3:$D$100,2,FALSE)='Intermediate Lookups'!$A3&amp;'Intermediate Lookups'!I$1,$B$398, ""))</f>
        <v/>
      </c>
      <c r="J402" s="10" t="str">
        <f>IF($B$398="","",IF(VLOOKUP($B$398,Samples!$A$3:$D$100,2,FALSE)='Intermediate Lookups'!$A3&amp;'Intermediate Lookups'!J$1,$B$398, ""))</f>
        <v/>
      </c>
      <c r="K402" s="10" t="str">
        <f>IF($B$398="","",IF(VLOOKUP($B$398,Samples!$A$3:$D$100,2,FALSE)='Intermediate Lookups'!$A3&amp;'Intermediate Lookups'!K$1,$B$398, ""))</f>
        <v/>
      </c>
      <c r="L402" s="10" t="str">
        <f>IF($B$398="","",IF(VLOOKUP($B$398,Samples!$A$3:$D$100,2,FALSE)='Intermediate Lookups'!$A3&amp;'Intermediate Lookups'!L$1,$B$398, ""))</f>
        <v/>
      </c>
      <c r="M402" s="10" t="str">
        <f>IF($B$398="","",IF(VLOOKUP($B$398,Samples!$A$3:$D$100,2,FALSE)='Intermediate Lookups'!$A3&amp;'Intermediate Lookups'!M$1,$B$398, ""))</f>
        <v/>
      </c>
    </row>
    <row r="403" spans="1:14" x14ac:dyDescent="0.25">
      <c r="A403" t="str">
        <f>IF(B398="","","C")</f>
        <v/>
      </c>
      <c r="B403" s="10" t="str">
        <f>IF($B$398="","",IF(VLOOKUP($B$398,Samples!$A$3:$D$100,2,FALSE)='Intermediate Lookups'!$A4&amp;'Intermediate Lookups'!B$1,$B$398, ""))</f>
        <v/>
      </c>
      <c r="C403" s="10" t="str">
        <f>IF($B$398="","",IF(VLOOKUP($B$398,Samples!$A$3:$D$100,2,FALSE)='Intermediate Lookups'!$A4&amp;'Intermediate Lookups'!C$1,$B$398, ""))</f>
        <v/>
      </c>
      <c r="D403" s="10" t="str">
        <f>IF($B$398="","",IF(VLOOKUP($B$398,Samples!$A$3:$D$100,2,FALSE)='Intermediate Lookups'!$A4&amp;'Intermediate Lookups'!D$1,$B$398, ""))</f>
        <v/>
      </c>
      <c r="E403" s="10" t="str">
        <f>IF($B$398="","",IF(VLOOKUP($B$398,Samples!$A$3:$D$100,2,FALSE)='Intermediate Lookups'!$A4&amp;'Intermediate Lookups'!E$1,$B$398, ""))</f>
        <v/>
      </c>
      <c r="F403" s="10" t="str">
        <f>IF($B$398="","",IF(VLOOKUP($B$398,Samples!$A$3:$D$100,2,FALSE)='Intermediate Lookups'!$A4&amp;'Intermediate Lookups'!F$1,$B$398, ""))</f>
        <v/>
      </c>
      <c r="G403" s="10" t="str">
        <f>IF($B$398="","",IF(VLOOKUP($B$398,Samples!$A$3:$D$100,2,FALSE)='Intermediate Lookups'!$A4&amp;'Intermediate Lookups'!G$1,$B$398, ""))</f>
        <v/>
      </c>
      <c r="H403" s="10" t="str">
        <f>IF($B$398="","",IF(VLOOKUP($B$398,Samples!$A$3:$D$100,2,FALSE)='Intermediate Lookups'!$A4&amp;'Intermediate Lookups'!H$1,$B$398, ""))</f>
        <v/>
      </c>
      <c r="I403" s="10" t="str">
        <f>IF($B$398="","",IF(VLOOKUP($B$398,Samples!$A$3:$D$100,2,FALSE)='Intermediate Lookups'!$A4&amp;'Intermediate Lookups'!I$1,$B$398, ""))</f>
        <v/>
      </c>
      <c r="J403" s="10" t="str">
        <f>IF($B$398="","",IF(VLOOKUP($B$398,Samples!$A$3:$D$100,2,FALSE)='Intermediate Lookups'!$A4&amp;'Intermediate Lookups'!J$1,$B$398, ""))</f>
        <v/>
      </c>
      <c r="K403" s="10" t="str">
        <f>IF($B$398="","",IF(VLOOKUP($B$398,Samples!$A$3:$D$100,2,FALSE)='Intermediate Lookups'!$A4&amp;'Intermediate Lookups'!K$1,$B$398, ""))</f>
        <v/>
      </c>
      <c r="L403" s="10" t="str">
        <f>IF($B$398="","",IF(VLOOKUP($B$398,Samples!$A$3:$D$100,2,FALSE)='Intermediate Lookups'!$A4&amp;'Intermediate Lookups'!L$1,$B$398, ""))</f>
        <v/>
      </c>
      <c r="M403" s="10" t="str">
        <f>IF($B$398="","",IF(VLOOKUP($B$398,Samples!$A$3:$D$100,2,FALSE)='Intermediate Lookups'!$A4&amp;'Intermediate Lookups'!M$1,$B$398, ""))</f>
        <v/>
      </c>
    </row>
    <row r="404" spans="1:14" x14ac:dyDescent="0.25">
      <c r="A404" t="str">
        <f>IF(B398="","","D")</f>
        <v/>
      </c>
      <c r="B404" s="10" t="str">
        <f>IF($B$398="","",IF(VLOOKUP($B$398,Samples!$A$3:$D$100,2,FALSE)='Intermediate Lookups'!$A5&amp;'Intermediate Lookups'!B$1,$B$398, ""))</f>
        <v/>
      </c>
      <c r="C404" s="10" t="str">
        <f>IF($B$398="","",IF(VLOOKUP($B$398,Samples!$A$3:$D$100,2,FALSE)='Intermediate Lookups'!$A5&amp;'Intermediate Lookups'!C$1,$B$398, ""))</f>
        <v/>
      </c>
      <c r="D404" s="10" t="str">
        <f>IF($B$398="","",IF(VLOOKUP($B$398,Samples!$A$3:$D$100,2,FALSE)='Intermediate Lookups'!$A5&amp;'Intermediate Lookups'!D$1,$B$398, ""))</f>
        <v/>
      </c>
      <c r="E404" s="10" t="str">
        <f>IF($B$398="","",IF(VLOOKUP($B$398,Samples!$A$3:$D$100,2,FALSE)='Intermediate Lookups'!$A5&amp;'Intermediate Lookups'!E$1,$B$398, ""))</f>
        <v/>
      </c>
      <c r="F404" s="10" t="str">
        <f>IF($B$398="","",IF(VLOOKUP($B$398,Samples!$A$3:$D$100,2,FALSE)='Intermediate Lookups'!$A5&amp;'Intermediate Lookups'!F$1,$B$398, ""))</f>
        <v/>
      </c>
      <c r="G404" s="10" t="str">
        <f>IF($B$398="","",IF(VLOOKUP($B$398,Samples!$A$3:$D$100,2,FALSE)='Intermediate Lookups'!$A5&amp;'Intermediate Lookups'!G$1,$B$398, ""))</f>
        <v/>
      </c>
      <c r="H404" s="10" t="str">
        <f>IF($B$398="","",IF(VLOOKUP($B$398,Samples!$A$3:$D$100,2,FALSE)='Intermediate Lookups'!$A5&amp;'Intermediate Lookups'!H$1,$B$398, ""))</f>
        <v/>
      </c>
      <c r="I404" s="10" t="str">
        <f>IF($B$398="","",IF(VLOOKUP($B$398,Samples!$A$3:$D$100,2,FALSE)='Intermediate Lookups'!$A5&amp;'Intermediate Lookups'!I$1,$B$398, ""))</f>
        <v/>
      </c>
      <c r="J404" s="10" t="str">
        <f>IF($B$398="","",IF(VLOOKUP($B$398,Samples!$A$3:$D$100,2,FALSE)='Intermediate Lookups'!$A5&amp;'Intermediate Lookups'!J$1,$B$398, ""))</f>
        <v/>
      </c>
      <c r="K404" s="10" t="str">
        <f>IF($B$398="","",IF(VLOOKUP($B$398,Samples!$A$3:$D$100,2,FALSE)='Intermediate Lookups'!$A5&amp;'Intermediate Lookups'!K$1,$B$398, ""))</f>
        <v/>
      </c>
      <c r="L404" s="10" t="str">
        <f>IF($B$398="","",IF(VLOOKUP($B$398,Samples!$A$3:$D$100,2,FALSE)='Intermediate Lookups'!$A5&amp;'Intermediate Lookups'!L$1,$B$398, ""))</f>
        <v/>
      </c>
      <c r="M404" s="10" t="str">
        <f>IF($B$398="","",IF(VLOOKUP($B$398,Samples!$A$3:$D$100,2,FALSE)='Intermediate Lookups'!$A5&amp;'Intermediate Lookups'!M$1,$B$398, ""))</f>
        <v/>
      </c>
    </row>
    <row r="405" spans="1:14" x14ac:dyDescent="0.25">
      <c r="A405" t="str">
        <f>IF(B398="","","E")</f>
        <v/>
      </c>
      <c r="B405" s="10" t="str">
        <f>IF($B$398="","",IF(VLOOKUP($B$398,Samples!$A$3:$D$100,2,FALSE)='Intermediate Lookups'!$A6&amp;'Intermediate Lookups'!B$1,$B$398, ""))</f>
        <v/>
      </c>
      <c r="C405" s="10" t="str">
        <f>IF($B$398="","",IF(VLOOKUP($B$398,Samples!$A$3:$D$100,2,FALSE)='Intermediate Lookups'!$A6&amp;'Intermediate Lookups'!C$1,$B$398, ""))</f>
        <v/>
      </c>
      <c r="D405" s="10" t="str">
        <f>IF($B$398="","",IF(VLOOKUP($B$398,Samples!$A$3:$D$100,2,FALSE)='Intermediate Lookups'!$A6&amp;'Intermediate Lookups'!D$1,$B$398, ""))</f>
        <v/>
      </c>
      <c r="E405" s="10" t="str">
        <f>IF($B$398="","",IF(VLOOKUP($B$398,Samples!$A$3:$D$100,2,FALSE)='Intermediate Lookups'!$A6&amp;'Intermediate Lookups'!E$1,$B$398, ""))</f>
        <v/>
      </c>
      <c r="F405" s="10" t="str">
        <f>IF($B$398="","",IF(VLOOKUP($B$398,Samples!$A$3:$D$100,2,FALSE)='Intermediate Lookups'!$A6&amp;'Intermediate Lookups'!F$1,$B$398, ""))</f>
        <v/>
      </c>
      <c r="G405" s="10" t="str">
        <f>IF($B$398="","",IF(VLOOKUP($B$398,Samples!$A$3:$D$100,2,FALSE)='Intermediate Lookups'!$A6&amp;'Intermediate Lookups'!G$1,$B$398, ""))</f>
        <v/>
      </c>
      <c r="H405" s="10" t="str">
        <f>IF($B$398="","",IF(VLOOKUP($B$398,Samples!$A$3:$D$100,2,FALSE)='Intermediate Lookups'!$A6&amp;'Intermediate Lookups'!H$1,$B$398, ""))</f>
        <v/>
      </c>
      <c r="I405" s="10" t="str">
        <f>IF($B$398="","",IF(VLOOKUP($B$398,Samples!$A$3:$D$100,2,FALSE)='Intermediate Lookups'!$A6&amp;'Intermediate Lookups'!I$1,$B$398, ""))</f>
        <v/>
      </c>
      <c r="J405" s="10" t="str">
        <f>IF($B$398="","",IF(VLOOKUP($B$398,Samples!$A$3:$D$100,2,FALSE)='Intermediate Lookups'!$A6&amp;'Intermediate Lookups'!J$1,$B$398, ""))</f>
        <v/>
      </c>
      <c r="K405" s="10" t="str">
        <f>IF($B$398="","",IF(VLOOKUP($B$398,Samples!$A$3:$D$100,2,FALSE)='Intermediate Lookups'!$A6&amp;'Intermediate Lookups'!K$1,$B$398, ""))</f>
        <v/>
      </c>
      <c r="L405" s="10" t="str">
        <f>IF($B$398="","",IF(VLOOKUP($B$398,Samples!$A$3:$D$100,2,FALSE)='Intermediate Lookups'!$A6&amp;'Intermediate Lookups'!L$1,$B$398, ""))</f>
        <v/>
      </c>
      <c r="M405" s="10" t="str">
        <f>IF($B$398="","",IF(VLOOKUP($B$398,Samples!$A$3:$D$100,2,FALSE)='Intermediate Lookups'!$A6&amp;'Intermediate Lookups'!M$1,$B$398, ""))</f>
        <v/>
      </c>
    </row>
    <row r="406" spans="1:14" x14ac:dyDescent="0.25">
      <c r="A406" t="str">
        <f>IF(B398="","","F")</f>
        <v/>
      </c>
      <c r="B406" s="10" t="str">
        <f>IF($B$398="","",IF(VLOOKUP($B$398,Samples!$A$3:$D$100,2,FALSE)='Intermediate Lookups'!$A7&amp;'Intermediate Lookups'!B$1,$B$398, ""))</f>
        <v/>
      </c>
      <c r="C406" s="10" t="str">
        <f>IF($B$398="","",IF(VLOOKUP($B$398,Samples!$A$3:$D$100,2,FALSE)='Intermediate Lookups'!$A7&amp;'Intermediate Lookups'!C$1,$B$398, ""))</f>
        <v/>
      </c>
      <c r="D406" s="10" t="str">
        <f>IF($B$398="","",IF(VLOOKUP($B$398,Samples!$A$3:$D$100,2,FALSE)='Intermediate Lookups'!$A7&amp;'Intermediate Lookups'!D$1,$B$398, ""))</f>
        <v/>
      </c>
      <c r="E406" s="10" t="str">
        <f>IF($B$398="","",IF(VLOOKUP($B$398,Samples!$A$3:$D$100,2,FALSE)='Intermediate Lookups'!$A7&amp;'Intermediate Lookups'!E$1,$B$398, ""))</f>
        <v/>
      </c>
      <c r="F406" s="10" t="str">
        <f>IF($B$398="","",IF(VLOOKUP($B$398,Samples!$A$3:$D$100,2,FALSE)='Intermediate Lookups'!$A7&amp;'Intermediate Lookups'!F$1,$B$398, ""))</f>
        <v/>
      </c>
      <c r="G406" s="10" t="str">
        <f>IF($B$398="","",IF(VLOOKUP($B$398,Samples!$A$3:$D$100,2,FALSE)='Intermediate Lookups'!$A7&amp;'Intermediate Lookups'!G$1,$B$398, ""))</f>
        <v/>
      </c>
      <c r="H406" s="10" t="str">
        <f>IF($B$398="","",IF(VLOOKUP($B$398,Samples!$A$3:$D$100,2,FALSE)='Intermediate Lookups'!$A7&amp;'Intermediate Lookups'!H$1,$B$398, ""))</f>
        <v/>
      </c>
      <c r="I406" s="10" t="str">
        <f>IF($B$398="","",IF(VLOOKUP($B$398,Samples!$A$3:$D$100,2,FALSE)='Intermediate Lookups'!$A7&amp;'Intermediate Lookups'!I$1,$B$398, ""))</f>
        <v/>
      </c>
      <c r="J406" s="10" t="str">
        <f>IF($B$398="","",IF(VLOOKUP($B$398,Samples!$A$3:$D$100,2,FALSE)='Intermediate Lookups'!$A7&amp;'Intermediate Lookups'!J$1,$B$398, ""))</f>
        <v/>
      </c>
      <c r="K406" s="10" t="str">
        <f>IF($B$398="","",IF(VLOOKUP($B$398,Samples!$A$3:$D$100,2,FALSE)='Intermediate Lookups'!$A7&amp;'Intermediate Lookups'!K$1,$B$398, ""))</f>
        <v/>
      </c>
      <c r="L406" s="10" t="str">
        <f>IF($B$398="","",IF(VLOOKUP($B$398,Samples!$A$3:$D$100,2,FALSE)='Intermediate Lookups'!$A7&amp;'Intermediate Lookups'!L$1,$B$398, ""))</f>
        <v/>
      </c>
      <c r="M406" s="10" t="str">
        <f>IF($B$398="","",IF(VLOOKUP($B$398,Samples!$A$3:$D$100,2,FALSE)='Intermediate Lookups'!$A7&amp;'Intermediate Lookups'!M$1,$B$398, ""))</f>
        <v/>
      </c>
    </row>
    <row r="407" spans="1:14" x14ac:dyDescent="0.25">
      <c r="A407" t="str">
        <f>IF(B398="","","G")</f>
        <v/>
      </c>
      <c r="B407" s="10" t="str">
        <f>IF($B$398="","",IF(VLOOKUP($B$398,Samples!$A$3:$D$100,2,FALSE)='Intermediate Lookups'!$A8&amp;'Intermediate Lookups'!B$1,$B$398, ""))</f>
        <v/>
      </c>
      <c r="C407" s="10" t="str">
        <f>IF($B$398="","",IF(VLOOKUP($B$398,Samples!$A$3:$D$100,2,FALSE)='Intermediate Lookups'!$A8&amp;'Intermediate Lookups'!C$1,$B$398, ""))</f>
        <v/>
      </c>
      <c r="D407" s="10" t="str">
        <f>IF($B$398="","",IF(VLOOKUP($B$398,Samples!$A$3:$D$100,2,FALSE)='Intermediate Lookups'!$A8&amp;'Intermediate Lookups'!D$1,$B$398, ""))</f>
        <v/>
      </c>
      <c r="E407" s="10" t="str">
        <f>IF($B$398="","",IF(VLOOKUP($B$398,Samples!$A$3:$D$100,2,FALSE)='Intermediate Lookups'!$A8&amp;'Intermediate Lookups'!E$1,$B$398, ""))</f>
        <v/>
      </c>
      <c r="F407" s="10" t="str">
        <f>IF($B$398="","",IF(VLOOKUP($B$398,Samples!$A$3:$D$100,2,FALSE)='Intermediate Lookups'!$A8&amp;'Intermediate Lookups'!F$1,$B$398, ""))</f>
        <v/>
      </c>
      <c r="G407" s="10" t="str">
        <f>IF($B$398="","",IF(VLOOKUP($B$398,Samples!$A$3:$D$100,2,FALSE)='Intermediate Lookups'!$A8&amp;'Intermediate Lookups'!G$1,$B$398, ""))</f>
        <v/>
      </c>
      <c r="H407" s="10" t="str">
        <f>IF($B$398="","",IF(VLOOKUP($B$398,Samples!$A$3:$D$100,2,FALSE)='Intermediate Lookups'!$A8&amp;'Intermediate Lookups'!H$1,$B$398, ""))</f>
        <v/>
      </c>
      <c r="I407" s="10" t="str">
        <f>IF($B$398="","",IF(VLOOKUP($B$398,Samples!$A$3:$D$100,2,FALSE)='Intermediate Lookups'!$A8&amp;'Intermediate Lookups'!I$1,$B$398, ""))</f>
        <v/>
      </c>
      <c r="J407" s="10" t="str">
        <f>IF($B$398="","",IF(VLOOKUP($B$398,Samples!$A$3:$D$100,2,FALSE)='Intermediate Lookups'!$A8&amp;'Intermediate Lookups'!J$1,$B$398, ""))</f>
        <v/>
      </c>
      <c r="K407" s="10" t="str">
        <f>IF($B$398="","",IF(VLOOKUP($B$398,Samples!$A$3:$D$100,2,FALSE)='Intermediate Lookups'!$A8&amp;'Intermediate Lookups'!K$1,$B$398, ""))</f>
        <v/>
      </c>
      <c r="L407" s="10" t="str">
        <f>IF($B$398="","",IF(VLOOKUP($B$398,Samples!$A$3:$D$100,2,FALSE)='Intermediate Lookups'!$A8&amp;'Intermediate Lookups'!L$1,$B$398, ""))</f>
        <v/>
      </c>
      <c r="M407" s="10" t="str">
        <f>IF($B$398="","",IF(VLOOKUP($B$398,Samples!$A$3:$D$100,2,FALSE)='Intermediate Lookups'!$A8&amp;'Intermediate Lookups'!M$1,$B$398, ""))</f>
        <v/>
      </c>
    </row>
    <row r="408" spans="1:14" x14ac:dyDescent="0.25">
      <c r="A408" t="str">
        <f>IF(B398="","","H")</f>
        <v/>
      </c>
      <c r="B408" s="10" t="str">
        <f>IF($B$398="","",IF(VLOOKUP($B$398,Samples!$A$3:$D$100,2,FALSE)='Intermediate Lookups'!$A9&amp;'Intermediate Lookups'!B$1,$B$398, ""))</f>
        <v/>
      </c>
      <c r="C408" s="10" t="str">
        <f>IF($B$398="","",IF(VLOOKUP($B$398,Samples!$A$3:$D$100,2,FALSE)='Intermediate Lookups'!$A9&amp;'Intermediate Lookups'!C$1,$B$398, ""))</f>
        <v/>
      </c>
      <c r="D408" s="10" t="str">
        <f>IF($B$398="","",IF(VLOOKUP($B$398,Samples!$A$3:$D$100,2,FALSE)='Intermediate Lookups'!$A9&amp;'Intermediate Lookups'!D$1,$B$398, ""))</f>
        <v/>
      </c>
      <c r="E408" s="10" t="str">
        <f>IF($B$398="","",IF(VLOOKUP($B$398,Samples!$A$3:$D$100,2,FALSE)='Intermediate Lookups'!$A9&amp;'Intermediate Lookups'!E$1,$B$398, ""))</f>
        <v/>
      </c>
      <c r="F408" s="10" t="str">
        <f>IF($B$398="","",IF(VLOOKUP($B$398,Samples!$A$3:$D$100,2,FALSE)='Intermediate Lookups'!$A9&amp;'Intermediate Lookups'!F$1,$B$398, ""))</f>
        <v/>
      </c>
      <c r="G408" s="10" t="str">
        <f>IF($B$398="","",IF(VLOOKUP($B$398,Samples!$A$3:$D$100,2,FALSE)='Intermediate Lookups'!$A9&amp;'Intermediate Lookups'!G$1,$B$398, ""))</f>
        <v/>
      </c>
      <c r="H408" s="10" t="str">
        <f>IF($B$398="","",IF(VLOOKUP($B$398,Samples!$A$3:$D$100,2,FALSE)='Intermediate Lookups'!$A9&amp;'Intermediate Lookups'!H$1,$B$398, ""))</f>
        <v/>
      </c>
      <c r="I408" s="10" t="str">
        <f>IF($B$398="","",IF(VLOOKUP($B$398,Samples!$A$3:$D$100,2,FALSE)='Intermediate Lookups'!$A9&amp;'Intermediate Lookups'!I$1,$B$398, ""))</f>
        <v/>
      </c>
      <c r="J408" s="10" t="str">
        <f>IF($B$398="","",IF(VLOOKUP($B$398,Samples!$A$3:$D$100,2,FALSE)='Intermediate Lookups'!$A9&amp;'Intermediate Lookups'!J$1,$B$398, ""))</f>
        <v/>
      </c>
      <c r="K408" s="10" t="str">
        <f>IF($B$398="","",IF(VLOOKUP($B$398,Samples!$A$3:$D$100,2,FALSE)='Intermediate Lookups'!$A9&amp;'Intermediate Lookups'!K$1,$B$398, ""))</f>
        <v/>
      </c>
      <c r="L408" s="10" t="str">
        <f>IF($B$398="","",IF(VLOOKUP($B$398,Samples!$A$3:$D$100,2,FALSE)='Intermediate Lookups'!$A9&amp;'Intermediate Lookups'!L$1,$B$398, ""))</f>
        <v/>
      </c>
      <c r="M408" s="10" t="str">
        <f>IF($B$398="","",IF(VLOOKUP($B$398,Samples!$A$3:$D$100,2,FALSE)='Intermediate Lookups'!$A9&amp;'Intermediate Lookups'!M$1,$B$398, ""))</f>
        <v/>
      </c>
    </row>
    <row r="410" spans="1:14" x14ac:dyDescent="0.25">
      <c r="A410" t="str">
        <f>IF(B410="","","Pipetting step")</f>
        <v/>
      </c>
      <c r="B410" t="str">
        <f>IF(ISBLANK(Samples!A37),"",Samples!A37)</f>
        <v/>
      </c>
      <c r="C410" t="str">
        <f>IF(B410="","",VLOOKUP(B410,Samples!$A$3:$D$100,4,FALSE))</f>
        <v/>
      </c>
      <c r="D410" t="str">
        <f>IF(B410="","",8)</f>
        <v/>
      </c>
      <c r="E410" t="str">
        <f>IF(B410="","",12)</f>
        <v/>
      </c>
      <c r="F410" t="str">
        <f>IF(B410="","","Standard")</f>
        <v/>
      </c>
      <c r="G410" t="str">
        <f>IF(B410="","","Color")</f>
        <v/>
      </c>
      <c r="I410" t="str">
        <f>IF(B410="","",6)</f>
        <v/>
      </c>
      <c r="J410" t="str">
        <f>IF(B410="","",6)</f>
        <v/>
      </c>
      <c r="K410" t="str">
        <f>IF(B410="","","Normal")</f>
        <v/>
      </c>
      <c r="L410" t="str">
        <f>IF(B410="","","Single-channel")</f>
        <v/>
      </c>
      <c r="M410" t="str">
        <f>IF(B410="","","No")</f>
        <v/>
      </c>
      <c r="N410" t="str">
        <f>IF(B410="","","No")</f>
        <v/>
      </c>
    </row>
    <row r="411" spans="1:14" x14ac:dyDescent="0.25">
      <c r="M411" t="str">
        <f>IF(B410="","","Per well")</f>
        <v/>
      </c>
      <c r="N411" t="str">
        <f>IF(B410="","","On source")</f>
        <v/>
      </c>
    </row>
    <row r="412" spans="1:14" x14ac:dyDescent="0.25">
      <c r="B412" t="str">
        <f>IF(B410="","",1)</f>
        <v/>
      </c>
      <c r="C412" t="str">
        <f>IF(B410="","",2)</f>
        <v/>
      </c>
      <c r="D412" t="str">
        <f>IF(B410="","",3)</f>
        <v/>
      </c>
      <c r="E412" t="str">
        <f>IF(B410="","",4)</f>
        <v/>
      </c>
      <c r="F412" t="str">
        <f>IF(B410="","",5)</f>
        <v/>
      </c>
      <c r="G412" t="str">
        <f>IF(B410="","",6)</f>
        <v/>
      </c>
      <c r="H412" t="str">
        <f>IF(B410="","",7)</f>
        <v/>
      </c>
      <c r="I412" t="str">
        <f>IF(B410="","",8)</f>
        <v/>
      </c>
      <c r="J412" t="str">
        <f>IF(B410="","",9)</f>
        <v/>
      </c>
      <c r="K412" t="str">
        <f>IF(B410="","",10)</f>
        <v/>
      </c>
      <c r="L412" t="str">
        <f>IF(B410="","",11)</f>
        <v/>
      </c>
      <c r="M412" t="str">
        <f>IF(B410="","",12)</f>
        <v/>
      </c>
    </row>
    <row r="413" spans="1:14" x14ac:dyDescent="0.25">
      <c r="A413" t="str">
        <f>IF(B410="","","A")</f>
        <v/>
      </c>
      <c r="B413" s="10" t="str">
        <f>IF($B$410="","",IF(VLOOKUP($B$410,Samples!$A$3:$D$100,2,FALSE)='Intermediate Lookups'!$A2&amp;'Intermediate Lookups'!B$1,$B$410, ""))</f>
        <v/>
      </c>
      <c r="C413" s="10" t="str">
        <f>IF($B$410="","",IF(VLOOKUP($B$410,Samples!$A$3:$D$100,2,FALSE)='Intermediate Lookups'!$A2&amp;'Intermediate Lookups'!C$1,$B$410, ""))</f>
        <v/>
      </c>
      <c r="D413" s="10" t="str">
        <f>IF($B$410="","",IF(VLOOKUP($B$410,Samples!$A$3:$D$100,2,FALSE)='Intermediate Lookups'!$A2&amp;'Intermediate Lookups'!D$1,$B$410, ""))</f>
        <v/>
      </c>
      <c r="E413" s="10" t="str">
        <f>IF($B$410="","",IF(VLOOKUP($B$410,Samples!$A$3:$D$100,2,FALSE)='Intermediate Lookups'!$A2&amp;'Intermediate Lookups'!E$1,$B$410, ""))</f>
        <v/>
      </c>
      <c r="F413" s="10" t="str">
        <f>IF($B$410="","",IF(VLOOKUP($B$410,Samples!$A$3:$D$100,2,FALSE)='Intermediate Lookups'!$A2&amp;'Intermediate Lookups'!F$1,$B$410, ""))</f>
        <v/>
      </c>
      <c r="G413" s="10" t="str">
        <f>IF($B$410="","",IF(VLOOKUP($B$410,Samples!$A$3:$D$100,2,FALSE)='Intermediate Lookups'!$A2&amp;'Intermediate Lookups'!G$1,$B$410, ""))</f>
        <v/>
      </c>
      <c r="H413" s="10" t="str">
        <f>IF($B$410="","",IF(VLOOKUP($B$410,Samples!$A$3:$D$100,2,FALSE)='Intermediate Lookups'!$A2&amp;'Intermediate Lookups'!H$1,$B$410, ""))</f>
        <v/>
      </c>
      <c r="I413" s="10" t="str">
        <f>IF($B$410="","",IF(VLOOKUP($B$410,Samples!$A$3:$D$100,2,FALSE)='Intermediate Lookups'!$A2&amp;'Intermediate Lookups'!I$1,$B$410, ""))</f>
        <v/>
      </c>
      <c r="J413" s="10" t="str">
        <f>IF($B$410="","",IF(VLOOKUP($B$410,Samples!$A$3:$D$100,2,FALSE)='Intermediate Lookups'!$A2&amp;'Intermediate Lookups'!J$1,$B$410, ""))</f>
        <v/>
      </c>
      <c r="K413" s="10" t="str">
        <f>IF($B$410="","",IF(VLOOKUP($B$410,Samples!$A$3:$D$100,2,FALSE)='Intermediate Lookups'!$A2&amp;'Intermediate Lookups'!K$1,$B$410, ""))</f>
        <v/>
      </c>
      <c r="L413" s="10" t="str">
        <f>IF($B$410="","",IF(VLOOKUP($B$410,Samples!$A$3:$D$100,2,FALSE)='Intermediate Lookups'!$A2&amp;'Intermediate Lookups'!L$1,$B$410, ""))</f>
        <v/>
      </c>
      <c r="M413" s="10" t="str">
        <f>IF($B$410="","",IF(VLOOKUP($B$410,Samples!$A$3:$D$100,2,FALSE)='Intermediate Lookups'!$A2&amp;'Intermediate Lookups'!M$1,$B$410, ""))</f>
        <v/>
      </c>
    </row>
    <row r="414" spans="1:14" x14ac:dyDescent="0.25">
      <c r="A414" t="str">
        <f>IF(B410="","","B")</f>
        <v/>
      </c>
      <c r="B414" s="10" t="str">
        <f>IF($B$410="","",IF(VLOOKUP($B$410,Samples!$A$3:$D$100,2,FALSE)='Intermediate Lookups'!$A3&amp;'Intermediate Lookups'!B$1,$B$410, ""))</f>
        <v/>
      </c>
      <c r="C414" s="10" t="str">
        <f>IF($B$410="","",IF(VLOOKUP($B$410,Samples!$A$3:$D$100,2,FALSE)='Intermediate Lookups'!$A3&amp;'Intermediate Lookups'!C$1,$B$410, ""))</f>
        <v/>
      </c>
      <c r="D414" s="10" t="str">
        <f>IF($B$410="","",IF(VLOOKUP($B$410,Samples!$A$3:$D$100,2,FALSE)='Intermediate Lookups'!$A3&amp;'Intermediate Lookups'!D$1,$B$410, ""))</f>
        <v/>
      </c>
      <c r="E414" s="10" t="str">
        <f>IF($B$410="","",IF(VLOOKUP($B$410,Samples!$A$3:$D$100,2,FALSE)='Intermediate Lookups'!$A3&amp;'Intermediate Lookups'!E$1,$B$410, ""))</f>
        <v/>
      </c>
      <c r="F414" s="10" t="str">
        <f>IF($B$410="","",IF(VLOOKUP($B$410,Samples!$A$3:$D$100,2,FALSE)='Intermediate Lookups'!$A3&amp;'Intermediate Lookups'!F$1,$B$410, ""))</f>
        <v/>
      </c>
      <c r="G414" s="10" t="str">
        <f>IF($B$410="","",IF(VLOOKUP($B$410,Samples!$A$3:$D$100,2,FALSE)='Intermediate Lookups'!$A3&amp;'Intermediate Lookups'!G$1,$B$410, ""))</f>
        <v/>
      </c>
      <c r="H414" s="10" t="str">
        <f>IF($B$410="","",IF(VLOOKUP($B$410,Samples!$A$3:$D$100,2,FALSE)='Intermediate Lookups'!$A3&amp;'Intermediate Lookups'!H$1,$B$410, ""))</f>
        <v/>
      </c>
      <c r="I414" s="10" t="str">
        <f>IF($B$410="","",IF(VLOOKUP($B$410,Samples!$A$3:$D$100,2,FALSE)='Intermediate Lookups'!$A3&amp;'Intermediate Lookups'!I$1,$B$410, ""))</f>
        <v/>
      </c>
      <c r="J414" s="10" t="str">
        <f>IF($B$410="","",IF(VLOOKUP($B$410,Samples!$A$3:$D$100,2,FALSE)='Intermediate Lookups'!$A3&amp;'Intermediate Lookups'!J$1,$B$410, ""))</f>
        <v/>
      </c>
      <c r="K414" s="10" t="str">
        <f>IF($B$410="","",IF(VLOOKUP($B$410,Samples!$A$3:$D$100,2,FALSE)='Intermediate Lookups'!$A3&amp;'Intermediate Lookups'!K$1,$B$410, ""))</f>
        <v/>
      </c>
      <c r="L414" s="10" t="str">
        <f>IF($B$410="","",IF(VLOOKUP($B$410,Samples!$A$3:$D$100,2,FALSE)='Intermediate Lookups'!$A3&amp;'Intermediate Lookups'!L$1,$B$410, ""))</f>
        <v/>
      </c>
      <c r="M414" s="10" t="str">
        <f>IF($B$410="","",IF(VLOOKUP($B$410,Samples!$A$3:$D$100,2,FALSE)='Intermediate Lookups'!$A3&amp;'Intermediate Lookups'!M$1,$B$410, ""))</f>
        <v/>
      </c>
    </row>
    <row r="415" spans="1:14" x14ac:dyDescent="0.25">
      <c r="A415" t="str">
        <f>IF(B410="","","C")</f>
        <v/>
      </c>
      <c r="B415" s="10" t="str">
        <f>IF($B$410="","",IF(VLOOKUP($B$410,Samples!$A$3:$D$100,2,FALSE)='Intermediate Lookups'!$A4&amp;'Intermediate Lookups'!B$1,$B$410, ""))</f>
        <v/>
      </c>
      <c r="C415" s="10" t="str">
        <f>IF($B$410="","",IF(VLOOKUP($B$410,Samples!$A$3:$D$100,2,FALSE)='Intermediate Lookups'!$A4&amp;'Intermediate Lookups'!C$1,$B$410, ""))</f>
        <v/>
      </c>
      <c r="D415" s="10" t="str">
        <f>IF($B$410="","",IF(VLOOKUP($B$410,Samples!$A$3:$D$100,2,FALSE)='Intermediate Lookups'!$A4&amp;'Intermediate Lookups'!D$1,$B$410, ""))</f>
        <v/>
      </c>
      <c r="E415" s="10" t="str">
        <f>IF($B$410="","",IF(VLOOKUP($B$410,Samples!$A$3:$D$100,2,FALSE)='Intermediate Lookups'!$A4&amp;'Intermediate Lookups'!E$1,$B$410, ""))</f>
        <v/>
      </c>
      <c r="F415" s="10" t="str">
        <f>IF($B$410="","",IF(VLOOKUP($B$410,Samples!$A$3:$D$100,2,FALSE)='Intermediate Lookups'!$A4&amp;'Intermediate Lookups'!F$1,$B$410, ""))</f>
        <v/>
      </c>
      <c r="G415" s="10" t="str">
        <f>IF($B$410="","",IF(VLOOKUP($B$410,Samples!$A$3:$D$100,2,FALSE)='Intermediate Lookups'!$A4&amp;'Intermediate Lookups'!G$1,$B$410, ""))</f>
        <v/>
      </c>
      <c r="H415" s="10" t="str">
        <f>IF($B$410="","",IF(VLOOKUP($B$410,Samples!$A$3:$D$100,2,FALSE)='Intermediate Lookups'!$A4&amp;'Intermediate Lookups'!H$1,$B$410, ""))</f>
        <v/>
      </c>
      <c r="I415" s="10" t="str">
        <f>IF($B$410="","",IF(VLOOKUP($B$410,Samples!$A$3:$D$100,2,FALSE)='Intermediate Lookups'!$A4&amp;'Intermediate Lookups'!I$1,$B$410, ""))</f>
        <v/>
      </c>
      <c r="J415" s="10" t="str">
        <f>IF($B$410="","",IF(VLOOKUP($B$410,Samples!$A$3:$D$100,2,FALSE)='Intermediate Lookups'!$A4&amp;'Intermediate Lookups'!J$1,$B$410, ""))</f>
        <v/>
      </c>
      <c r="K415" s="10" t="str">
        <f>IF($B$410="","",IF(VLOOKUP($B$410,Samples!$A$3:$D$100,2,FALSE)='Intermediate Lookups'!$A4&amp;'Intermediate Lookups'!K$1,$B$410, ""))</f>
        <v/>
      </c>
      <c r="L415" s="10" t="str">
        <f>IF($B$410="","",IF(VLOOKUP($B$410,Samples!$A$3:$D$100,2,FALSE)='Intermediate Lookups'!$A4&amp;'Intermediate Lookups'!L$1,$B$410, ""))</f>
        <v/>
      </c>
      <c r="M415" s="10" t="str">
        <f>IF($B$410="","",IF(VLOOKUP($B$410,Samples!$A$3:$D$100,2,FALSE)='Intermediate Lookups'!$A4&amp;'Intermediate Lookups'!M$1,$B$410, ""))</f>
        <v/>
      </c>
    </row>
    <row r="416" spans="1:14" x14ac:dyDescent="0.25">
      <c r="A416" t="str">
        <f>IF(B410="","","D")</f>
        <v/>
      </c>
      <c r="B416" s="10" t="str">
        <f>IF($B$410="","",IF(VLOOKUP($B$410,Samples!$A$3:$D$100,2,FALSE)='Intermediate Lookups'!$A5&amp;'Intermediate Lookups'!B$1,$B$410, ""))</f>
        <v/>
      </c>
      <c r="C416" s="10" t="str">
        <f>IF($B$410="","",IF(VLOOKUP($B$410,Samples!$A$3:$D$100,2,FALSE)='Intermediate Lookups'!$A5&amp;'Intermediate Lookups'!C$1,$B$410, ""))</f>
        <v/>
      </c>
      <c r="D416" s="10" t="str">
        <f>IF($B$410="","",IF(VLOOKUP($B$410,Samples!$A$3:$D$100,2,FALSE)='Intermediate Lookups'!$A5&amp;'Intermediate Lookups'!D$1,$B$410, ""))</f>
        <v/>
      </c>
      <c r="E416" s="10" t="str">
        <f>IF($B$410="","",IF(VLOOKUP($B$410,Samples!$A$3:$D$100,2,FALSE)='Intermediate Lookups'!$A5&amp;'Intermediate Lookups'!E$1,$B$410, ""))</f>
        <v/>
      </c>
      <c r="F416" s="10" t="str">
        <f>IF($B$410="","",IF(VLOOKUP($B$410,Samples!$A$3:$D$100,2,FALSE)='Intermediate Lookups'!$A5&amp;'Intermediate Lookups'!F$1,$B$410, ""))</f>
        <v/>
      </c>
      <c r="G416" s="10" t="str">
        <f>IF($B$410="","",IF(VLOOKUP($B$410,Samples!$A$3:$D$100,2,FALSE)='Intermediate Lookups'!$A5&amp;'Intermediate Lookups'!G$1,$B$410, ""))</f>
        <v/>
      </c>
      <c r="H416" s="10" t="str">
        <f>IF($B$410="","",IF(VLOOKUP($B$410,Samples!$A$3:$D$100,2,FALSE)='Intermediate Lookups'!$A5&amp;'Intermediate Lookups'!H$1,$B$410, ""))</f>
        <v/>
      </c>
      <c r="I416" s="10" t="str">
        <f>IF($B$410="","",IF(VLOOKUP($B$410,Samples!$A$3:$D$100,2,FALSE)='Intermediate Lookups'!$A5&amp;'Intermediate Lookups'!I$1,$B$410, ""))</f>
        <v/>
      </c>
      <c r="J416" s="10" t="str">
        <f>IF($B$410="","",IF(VLOOKUP($B$410,Samples!$A$3:$D$100,2,FALSE)='Intermediate Lookups'!$A5&amp;'Intermediate Lookups'!J$1,$B$410, ""))</f>
        <v/>
      </c>
      <c r="K416" s="10" t="str">
        <f>IF($B$410="","",IF(VLOOKUP($B$410,Samples!$A$3:$D$100,2,FALSE)='Intermediate Lookups'!$A5&amp;'Intermediate Lookups'!K$1,$B$410, ""))</f>
        <v/>
      </c>
      <c r="L416" s="10" t="str">
        <f>IF($B$410="","",IF(VLOOKUP($B$410,Samples!$A$3:$D$100,2,FALSE)='Intermediate Lookups'!$A5&amp;'Intermediate Lookups'!L$1,$B$410, ""))</f>
        <v/>
      </c>
      <c r="M416" s="10" t="str">
        <f>IF($B$410="","",IF(VLOOKUP($B$410,Samples!$A$3:$D$100,2,FALSE)='Intermediate Lookups'!$A5&amp;'Intermediate Lookups'!M$1,$B$410, ""))</f>
        <v/>
      </c>
    </row>
    <row r="417" spans="1:14" x14ac:dyDescent="0.25">
      <c r="A417" t="str">
        <f>IF(B410="","","E")</f>
        <v/>
      </c>
      <c r="B417" s="10" t="str">
        <f>IF($B$410="","",IF(VLOOKUP($B$410,Samples!$A$3:$D$100,2,FALSE)='Intermediate Lookups'!$A6&amp;'Intermediate Lookups'!B$1,$B$410, ""))</f>
        <v/>
      </c>
      <c r="C417" s="10" t="str">
        <f>IF($B$410="","",IF(VLOOKUP($B$410,Samples!$A$3:$D$100,2,FALSE)='Intermediate Lookups'!$A6&amp;'Intermediate Lookups'!C$1,$B$410, ""))</f>
        <v/>
      </c>
      <c r="D417" s="10" t="str">
        <f>IF($B$410="","",IF(VLOOKUP($B$410,Samples!$A$3:$D$100,2,FALSE)='Intermediate Lookups'!$A6&amp;'Intermediate Lookups'!D$1,$B$410, ""))</f>
        <v/>
      </c>
      <c r="E417" s="10" t="str">
        <f>IF($B$410="","",IF(VLOOKUP($B$410,Samples!$A$3:$D$100,2,FALSE)='Intermediate Lookups'!$A6&amp;'Intermediate Lookups'!E$1,$B$410, ""))</f>
        <v/>
      </c>
      <c r="F417" s="10" t="str">
        <f>IF($B$410="","",IF(VLOOKUP($B$410,Samples!$A$3:$D$100,2,FALSE)='Intermediate Lookups'!$A6&amp;'Intermediate Lookups'!F$1,$B$410, ""))</f>
        <v/>
      </c>
      <c r="G417" s="10" t="str">
        <f>IF($B$410="","",IF(VLOOKUP($B$410,Samples!$A$3:$D$100,2,FALSE)='Intermediate Lookups'!$A6&amp;'Intermediate Lookups'!G$1,$B$410, ""))</f>
        <v/>
      </c>
      <c r="H417" s="10" t="str">
        <f>IF($B$410="","",IF(VLOOKUP($B$410,Samples!$A$3:$D$100,2,FALSE)='Intermediate Lookups'!$A6&amp;'Intermediate Lookups'!H$1,$B$410, ""))</f>
        <v/>
      </c>
      <c r="I417" s="10" t="str">
        <f>IF($B$410="","",IF(VLOOKUP($B$410,Samples!$A$3:$D$100,2,FALSE)='Intermediate Lookups'!$A6&amp;'Intermediate Lookups'!I$1,$B$410, ""))</f>
        <v/>
      </c>
      <c r="J417" s="10" t="str">
        <f>IF($B$410="","",IF(VLOOKUP($B$410,Samples!$A$3:$D$100,2,FALSE)='Intermediate Lookups'!$A6&amp;'Intermediate Lookups'!J$1,$B$410, ""))</f>
        <v/>
      </c>
      <c r="K417" s="10" t="str">
        <f>IF($B$410="","",IF(VLOOKUP($B$410,Samples!$A$3:$D$100,2,FALSE)='Intermediate Lookups'!$A6&amp;'Intermediate Lookups'!K$1,$B$410, ""))</f>
        <v/>
      </c>
      <c r="L417" s="10" t="str">
        <f>IF($B$410="","",IF(VLOOKUP($B$410,Samples!$A$3:$D$100,2,FALSE)='Intermediate Lookups'!$A6&amp;'Intermediate Lookups'!L$1,$B$410, ""))</f>
        <v/>
      </c>
      <c r="M417" s="10" t="str">
        <f>IF($B$410="","",IF(VLOOKUP($B$410,Samples!$A$3:$D$100,2,FALSE)='Intermediate Lookups'!$A6&amp;'Intermediate Lookups'!M$1,$B$410, ""))</f>
        <v/>
      </c>
    </row>
    <row r="418" spans="1:14" x14ac:dyDescent="0.25">
      <c r="A418" t="str">
        <f>IF(B410="","","F")</f>
        <v/>
      </c>
      <c r="B418" s="10" t="str">
        <f>IF($B$410="","",IF(VLOOKUP($B$410,Samples!$A$3:$D$100,2,FALSE)='Intermediate Lookups'!$A7&amp;'Intermediate Lookups'!B$1,$B$410, ""))</f>
        <v/>
      </c>
      <c r="C418" s="10" t="str">
        <f>IF($B$410="","",IF(VLOOKUP($B$410,Samples!$A$3:$D$100,2,FALSE)='Intermediate Lookups'!$A7&amp;'Intermediate Lookups'!C$1,$B$410, ""))</f>
        <v/>
      </c>
      <c r="D418" s="10" t="str">
        <f>IF($B$410="","",IF(VLOOKUP($B$410,Samples!$A$3:$D$100,2,FALSE)='Intermediate Lookups'!$A7&amp;'Intermediate Lookups'!D$1,$B$410, ""))</f>
        <v/>
      </c>
      <c r="E418" s="10" t="str">
        <f>IF($B$410="","",IF(VLOOKUP($B$410,Samples!$A$3:$D$100,2,FALSE)='Intermediate Lookups'!$A7&amp;'Intermediate Lookups'!E$1,$B$410, ""))</f>
        <v/>
      </c>
      <c r="F418" s="10" t="str">
        <f>IF($B$410="","",IF(VLOOKUP($B$410,Samples!$A$3:$D$100,2,FALSE)='Intermediate Lookups'!$A7&amp;'Intermediate Lookups'!F$1,$B$410, ""))</f>
        <v/>
      </c>
      <c r="G418" s="10" t="str">
        <f>IF($B$410="","",IF(VLOOKUP($B$410,Samples!$A$3:$D$100,2,FALSE)='Intermediate Lookups'!$A7&amp;'Intermediate Lookups'!G$1,$B$410, ""))</f>
        <v/>
      </c>
      <c r="H418" s="10" t="str">
        <f>IF($B$410="","",IF(VLOOKUP($B$410,Samples!$A$3:$D$100,2,FALSE)='Intermediate Lookups'!$A7&amp;'Intermediate Lookups'!H$1,$B$410, ""))</f>
        <v/>
      </c>
      <c r="I418" s="10" t="str">
        <f>IF($B$410="","",IF(VLOOKUP($B$410,Samples!$A$3:$D$100,2,FALSE)='Intermediate Lookups'!$A7&amp;'Intermediate Lookups'!I$1,$B$410, ""))</f>
        <v/>
      </c>
      <c r="J418" s="10" t="str">
        <f>IF($B$410="","",IF(VLOOKUP($B$410,Samples!$A$3:$D$100,2,FALSE)='Intermediate Lookups'!$A7&amp;'Intermediate Lookups'!J$1,$B$410, ""))</f>
        <v/>
      </c>
      <c r="K418" s="10" t="str">
        <f>IF($B$410="","",IF(VLOOKUP($B$410,Samples!$A$3:$D$100,2,FALSE)='Intermediate Lookups'!$A7&amp;'Intermediate Lookups'!K$1,$B$410, ""))</f>
        <v/>
      </c>
      <c r="L418" s="10" t="str">
        <f>IF($B$410="","",IF(VLOOKUP($B$410,Samples!$A$3:$D$100,2,FALSE)='Intermediate Lookups'!$A7&amp;'Intermediate Lookups'!L$1,$B$410, ""))</f>
        <v/>
      </c>
      <c r="M418" s="10" t="str">
        <f>IF($B$410="","",IF(VLOOKUP($B$410,Samples!$A$3:$D$100,2,FALSE)='Intermediate Lookups'!$A7&amp;'Intermediate Lookups'!M$1,$B$410, ""))</f>
        <v/>
      </c>
    </row>
    <row r="419" spans="1:14" x14ac:dyDescent="0.25">
      <c r="A419" t="str">
        <f>IF(B410="","","G")</f>
        <v/>
      </c>
      <c r="B419" s="10" t="str">
        <f>IF($B$410="","",IF(VLOOKUP($B$410,Samples!$A$3:$D$100,2,FALSE)='Intermediate Lookups'!$A8&amp;'Intermediate Lookups'!B$1,$B$410, ""))</f>
        <v/>
      </c>
      <c r="C419" s="10" t="str">
        <f>IF($B$410="","",IF(VLOOKUP($B$410,Samples!$A$3:$D$100,2,FALSE)='Intermediate Lookups'!$A8&amp;'Intermediate Lookups'!C$1,$B$410, ""))</f>
        <v/>
      </c>
      <c r="D419" s="10" t="str">
        <f>IF($B$410="","",IF(VLOOKUP($B$410,Samples!$A$3:$D$100,2,FALSE)='Intermediate Lookups'!$A8&amp;'Intermediate Lookups'!D$1,$B$410, ""))</f>
        <v/>
      </c>
      <c r="E419" s="10" t="str">
        <f>IF($B$410="","",IF(VLOOKUP($B$410,Samples!$A$3:$D$100,2,FALSE)='Intermediate Lookups'!$A8&amp;'Intermediate Lookups'!E$1,$B$410, ""))</f>
        <v/>
      </c>
      <c r="F419" s="10" t="str">
        <f>IF($B$410="","",IF(VLOOKUP($B$410,Samples!$A$3:$D$100,2,FALSE)='Intermediate Lookups'!$A8&amp;'Intermediate Lookups'!F$1,$B$410, ""))</f>
        <v/>
      </c>
      <c r="G419" s="10" t="str">
        <f>IF($B$410="","",IF(VLOOKUP($B$410,Samples!$A$3:$D$100,2,FALSE)='Intermediate Lookups'!$A8&amp;'Intermediate Lookups'!G$1,$B$410, ""))</f>
        <v/>
      </c>
      <c r="H419" s="10" t="str">
        <f>IF($B$410="","",IF(VLOOKUP($B$410,Samples!$A$3:$D$100,2,FALSE)='Intermediate Lookups'!$A8&amp;'Intermediate Lookups'!H$1,$B$410, ""))</f>
        <v/>
      </c>
      <c r="I419" s="10" t="str">
        <f>IF($B$410="","",IF(VLOOKUP($B$410,Samples!$A$3:$D$100,2,FALSE)='Intermediate Lookups'!$A8&amp;'Intermediate Lookups'!I$1,$B$410, ""))</f>
        <v/>
      </c>
      <c r="J419" s="10" t="str">
        <f>IF($B$410="","",IF(VLOOKUP($B$410,Samples!$A$3:$D$100,2,FALSE)='Intermediate Lookups'!$A8&amp;'Intermediate Lookups'!J$1,$B$410, ""))</f>
        <v/>
      </c>
      <c r="K419" s="10" t="str">
        <f>IF($B$410="","",IF(VLOOKUP($B$410,Samples!$A$3:$D$100,2,FALSE)='Intermediate Lookups'!$A8&amp;'Intermediate Lookups'!K$1,$B$410, ""))</f>
        <v/>
      </c>
      <c r="L419" s="10" t="str">
        <f>IF($B$410="","",IF(VLOOKUP($B$410,Samples!$A$3:$D$100,2,FALSE)='Intermediate Lookups'!$A8&amp;'Intermediate Lookups'!L$1,$B$410, ""))</f>
        <v/>
      </c>
      <c r="M419" s="10" t="str">
        <f>IF($B$410="","",IF(VLOOKUP($B$410,Samples!$A$3:$D$100,2,FALSE)='Intermediate Lookups'!$A8&amp;'Intermediate Lookups'!M$1,$B$410, ""))</f>
        <v/>
      </c>
    </row>
    <row r="420" spans="1:14" x14ac:dyDescent="0.25">
      <c r="A420" t="str">
        <f>IF(B410="","","H")</f>
        <v/>
      </c>
      <c r="B420" s="10" t="str">
        <f>IF($B$410="","",IF(VLOOKUP($B$410,Samples!$A$3:$D$100,2,FALSE)='Intermediate Lookups'!$A9&amp;'Intermediate Lookups'!B$1,$B$410, ""))</f>
        <v/>
      </c>
      <c r="C420" s="10" t="str">
        <f>IF($B$410="","",IF(VLOOKUP($B$410,Samples!$A$3:$D$100,2,FALSE)='Intermediate Lookups'!$A9&amp;'Intermediate Lookups'!C$1,$B$410, ""))</f>
        <v/>
      </c>
      <c r="D420" s="10" t="str">
        <f>IF($B$410="","",IF(VLOOKUP($B$410,Samples!$A$3:$D$100,2,FALSE)='Intermediate Lookups'!$A9&amp;'Intermediate Lookups'!D$1,$B$410, ""))</f>
        <v/>
      </c>
      <c r="E420" s="10" t="str">
        <f>IF($B$410="","",IF(VLOOKUP($B$410,Samples!$A$3:$D$100,2,FALSE)='Intermediate Lookups'!$A9&amp;'Intermediate Lookups'!E$1,$B$410, ""))</f>
        <v/>
      </c>
      <c r="F420" s="10" t="str">
        <f>IF($B$410="","",IF(VLOOKUP($B$410,Samples!$A$3:$D$100,2,FALSE)='Intermediate Lookups'!$A9&amp;'Intermediate Lookups'!F$1,$B$410, ""))</f>
        <v/>
      </c>
      <c r="G420" s="10" t="str">
        <f>IF($B$410="","",IF(VLOOKUP($B$410,Samples!$A$3:$D$100,2,FALSE)='Intermediate Lookups'!$A9&amp;'Intermediate Lookups'!G$1,$B$410, ""))</f>
        <v/>
      </c>
      <c r="H420" s="10" t="str">
        <f>IF($B$410="","",IF(VLOOKUP($B$410,Samples!$A$3:$D$100,2,FALSE)='Intermediate Lookups'!$A9&amp;'Intermediate Lookups'!H$1,$B$410, ""))</f>
        <v/>
      </c>
      <c r="I420" s="10" t="str">
        <f>IF($B$410="","",IF(VLOOKUP($B$410,Samples!$A$3:$D$100,2,FALSE)='Intermediate Lookups'!$A9&amp;'Intermediate Lookups'!I$1,$B$410, ""))</f>
        <v/>
      </c>
      <c r="J420" s="10" t="str">
        <f>IF($B$410="","",IF(VLOOKUP($B$410,Samples!$A$3:$D$100,2,FALSE)='Intermediate Lookups'!$A9&amp;'Intermediate Lookups'!J$1,$B$410, ""))</f>
        <v/>
      </c>
      <c r="K420" s="10" t="str">
        <f>IF($B$410="","",IF(VLOOKUP($B$410,Samples!$A$3:$D$100,2,FALSE)='Intermediate Lookups'!$A9&amp;'Intermediate Lookups'!K$1,$B$410, ""))</f>
        <v/>
      </c>
      <c r="L420" s="10" t="str">
        <f>IF($B$410="","",IF(VLOOKUP($B$410,Samples!$A$3:$D$100,2,FALSE)='Intermediate Lookups'!$A9&amp;'Intermediate Lookups'!L$1,$B$410, ""))</f>
        <v/>
      </c>
      <c r="M420" s="10" t="str">
        <f>IF($B$410="","",IF(VLOOKUP($B$410,Samples!$A$3:$D$100,2,FALSE)='Intermediate Lookups'!$A9&amp;'Intermediate Lookups'!M$1,$B$410, ""))</f>
        <v/>
      </c>
    </row>
    <row r="422" spans="1:14" x14ac:dyDescent="0.25">
      <c r="A422" t="str">
        <f>IF(B422="","","Pipetting step")</f>
        <v/>
      </c>
      <c r="B422" t="str">
        <f>IF(ISBLANK(Samples!A38),"",Samples!A38)</f>
        <v/>
      </c>
      <c r="C422" t="str">
        <f>IF(B422="","",VLOOKUP(B422,Samples!$A$3:$D$100,4,FALSE))</f>
        <v/>
      </c>
      <c r="D422" t="str">
        <f>IF(B422="","",8)</f>
        <v/>
      </c>
      <c r="E422" t="str">
        <f>IF(B422="","",12)</f>
        <v/>
      </c>
      <c r="F422" t="str">
        <f>IF(B422="","","Standard")</f>
        <v/>
      </c>
      <c r="G422" t="str">
        <f>IF(B422="","","Color")</f>
        <v/>
      </c>
      <c r="I422" t="str">
        <f>IF(B422="","",6)</f>
        <v/>
      </c>
      <c r="J422" t="str">
        <f>IF(B422="","",6)</f>
        <v/>
      </c>
      <c r="K422" t="str">
        <f>IF(B422="","","Normal")</f>
        <v/>
      </c>
      <c r="L422" t="str">
        <f>IF(B422="","","Single-channel")</f>
        <v/>
      </c>
      <c r="M422" t="str">
        <f>IF(B422="","","No")</f>
        <v/>
      </c>
      <c r="N422" t="str">
        <f>IF(B422="","","No")</f>
        <v/>
      </c>
    </row>
    <row r="423" spans="1:14" x14ac:dyDescent="0.25">
      <c r="M423" t="str">
        <f>IF(B422="","","Per well")</f>
        <v/>
      </c>
      <c r="N423" t="str">
        <f>IF(B422="","","On source")</f>
        <v/>
      </c>
    </row>
    <row r="424" spans="1:14" x14ac:dyDescent="0.25">
      <c r="B424" t="str">
        <f>IF(B422="","",1)</f>
        <v/>
      </c>
      <c r="C424" t="str">
        <f>IF(B422="","",2)</f>
        <v/>
      </c>
      <c r="D424" t="str">
        <f>IF(B422="","",3)</f>
        <v/>
      </c>
      <c r="E424" t="str">
        <f>IF(B422="","",4)</f>
        <v/>
      </c>
      <c r="F424" t="str">
        <f>IF(B422="","",5)</f>
        <v/>
      </c>
      <c r="G424" t="str">
        <f>IF(B422="","",6)</f>
        <v/>
      </c>
      <c r="H424" t="str">
        <f>IF(B422="","",7)</f>
        <v/>
      </c>
      <c r="I424" t="str">
        <f>IF(B422="","",8)</f>
        <v/>
      </c>
      <c r="J424" t="str">
        <f>IF(B422="","",9)</f>
        <v/>
      </c>
      <c r="K424" t="str">
        <f>IF(B422="","",10)</f>
        <v/>
      </c>
      <c r="L424" t="str">
        <f>IF(B422="","",11)</f>
        <v/>
      </c>
      <c r="M424" t="str">
        <f>IF(B422="","",12)</f>
        <v/>
      </c>
    </row>
    <row r="425" spans="1:14" x14ac:dyDescent="0.25">
      <c r="A425" t="str">
        <f>IF(B422="","","A")</f>
        <v/>
      </c>
      <c r="B425" s="10" t="str">
        <f>IF($B$422="","",IF(VLOOKUP($B$422,Samples!$A$3:$D$100,2,FALSE)='Intermediate Lookups'!$A2&amp;'Intermediate Lookups'!B$1,$B$422, ""))</f>
        <v/>
      </c>
      <c r="C425" s="10" t="str">
        <f>IF($B$422="","",IF(VLOOKUP($B$422,Samples!$A$3:$D$100,2,FALSE)='Intermediate Lookups'!$A2&amp;'Intermediate Lookups'!C$1,$B$422, ""))</f>
        <v/>
      </c>
      <c r="D425" s="10" t="str">
        <f>IF($B$422="","",IF(VLOOKUP($B$422,Samples!$A$3:$D$100,2,FALSE)='Intermediate Lookups'!$A2&amp;'Intermediate Lookups'!D$1,$B$422, ""))</f>
        <v/>
      </c>
      <c r="E425" s="10" t="str">
        <f>IF($B$422="","",IF(VLOOKUP($B$422,Samples!$A$3:$D$100,2,FALSE)='Intermediate Lookups'!$A2&amp;'Intermediate Lookups'!E$1,$B$422, ""))</f>
        <v/>
      </c>
      <c r="F425" s="10" t="str">
        <f>IF($B$422="","",IF(VLOOKUP($B$422,Samples!$A$3:$D$100,2,FALSE)='Intermediate Lookups'!$A2&amp;'Intermediate Lookups'!F$1,$B$422, ""))</f>
        <v/>
      </c>
      <c r="G425" s="10" t="str">
        <f>IF($B$422="","",IF(VLOOKUP($B$422,Samples!$A$3:$D$100,2,FALSE)='Intermediate Lookups'!$A2&amp;'Intermediate Lookups'!G$1,$B$422, ""))</f>
        <v/>
      </c>
      <c r="H425" s="10" t="str">
        <f>IF($B$422="","",IF(VLOOKUP($B$422,Samples!$A$3:$D$100,2,FALSE)='Intermediate Lookups'!$A2&amp;'Intermediate Lookups'!H$1,$B$422, ""))</f>
        <v/>
      </c>
      <c r="I425" s="10" t="str">
        <f>IF($B$422="","",IF(VLOOKUP($B$422,Samples!$A$3:$D$100,2,FALSE)='Intermediate Lookups'!$A2&amp;'Intermediate Lookups'!I$1,$B$422, ""))</f>
        <v/>
      </c>
      <c r="J425" s="10" t="str">
        <f>IF($B$422="","",IF(VLOOKUP($B$422,Samples!$A$3:$D$100,2,FALSE)='Intermediate Lookups'!$A2&amp;'Intermediate Lookups'!J$1,$B$422, ""))</f>
        <v/>
      </c>
      <c r="K425" s="10" t="str">
        <f>IF($B$422="","",IF(VLOOKUP($B$422,Samples!$A$3:$D$100,2,FALSE)='Intermediate Lookups'!$A2&amp;'Intermediate Lookups'!K$1,$B$422, ""))</f>
        <v/>
      </c>
      <c r="L425" s="10" t="str">
        <f>IF($B$422="","",IF(VLOOKUP($B$422,Samples!$A$3:$D$100,2,FALSE)='Intermediate Lookups'!$A2&amp;'Intermediate Lookups'!L$1,$B$422, ""))</f>
        <v/>
      </c>
      <c r="M425" s="10" t="str">
        <f>IF($B$422="","",IF(VLOOKUP($B$422,Samples!$A$3:$D$100,2,FALSE)='Intermediate Lookups'!$A2&amp;'Intermediate Lookups'!M$1,$B$422, ""))</f>
        <v/>
      </c>
    </row>
    <row r="426" spans="1:14" x14ac:dyDescent="0.25">
      <c r="A426" t="str">
        <f>IF(B422="","","B")</f>
        <v/>
      </c>
      <c r="B426" s="10" t="str">
        <f>IF($B$422="","",IF(VLOOKUP($B$422,Samples!$A$3:$D$100,2,FALSE)='Intermediate Lookups'!$A3&amp;'Intermediate Lookups'!B$1,$B$422, ""))</f>
        <v/>
      </c>
      <c r="C426" s="10" t="str">
        <f>IF($B$422="","",IF(VLOOKUP($B$422,Samples!$A$3:$D$100,2,FALSE)='Intermediate Lookups'!$A3&amp;'Intermediate Lookups'!C$1,$B$422, ""))</f>
        <v/>
      </c>
      <c r="D426" s="10" t="str">
        <f>IF($B$422="","",IF(VLOOKUP($B$422,Samples!$A$3:$D$100,2,FALSE)='Intermediate Lookups'!$A3&amp;'Intermediate Lookups'!D$1,$B$422, ""))</f>
        <v/>
      </c>
      <c r="E426" s="10" t="str">
        <f>IF($B$422="","",IF(VLOOKUP($B$422,Samples!$A$3:$D$100,2,FALSE)='Intermediate Lookups'!$A3&amp;'Intermediate Lookups'!E$1,$B$422, ""))</f>
        <v/>
      </c>
      <c r="F426" s="10" t="str">
        <f>IF($B$422="","",IF(VLOOKUP($B$422,Samples!$A$3:$D$100,2,FALSE)='Intermediate Lookups'!$A3&amp;'Intermediate Lookups'!F$1,$B$422, ""))</f>
        <v/>
      </c>
      <c r="G426" s="10" t="str">
        <f>IF($B$422="","",IF(VLOOKUP($B$422,Samples!$A$3:$D$100,2,FALSE)='Intermediate Lookups'!$A3&amp;'Intermediate Lookups'!G$1,$B$422, ""))</f>
        <v/>
      </c>
      <c r="H426" s="10" t="str">
        <f>IF($B$422="","",IF(VLOOKUP($B$422,Samples!$A$3:$D$100,2,FALSE)='Intermediate Lookups'!$A3&amp;'Intermediate Lookups'!H$1,$B$422, ""))</f>
        <v/>
      </c>
      <c r="I426" s="10" t="str">
        <f>IF($B$422="","",IF(VLOOKUP($B$422,Samples!$A$3:$D$100,2,FALSE)='Intermediate Lookups'!$A3&amp;'Intermediate Lookups'!I$1,$B$422, ""))</f>
        <v/>
      </c>
      <c r="J426" s="10" t="str">
        <f>IF($B$422="","",IF(VLOOKUP($B$422,Samples!$A$3:$D$100,2,FALSE)='Intermediate Lookups'!$A3&amp;'Intermediate Lookups'!J$1,$B$422, ""))</f>
        <v/>
      </c>
      <c r="K426" s="10" t="str">
        <f>IF($B$422="","",IF(VLOOKUP($B$422,Samples!$A$3:$D$100,2,FALSE)='Intermediate Lookups'!$A3&amp;'Intermediate Lookups'!K$1,$B$422, ""))</f>
        <v/>
      </c>
      <c r="L426" s="10" t="str">
        <f>IF($B$422="","",IF(VLOOKUP($B$422,Samples!$A$3:$D$100,2,FALSE)='Intermediate Lookups'!$A3&amp;'Intermediate Lookups'!L$1,$B$422, ""))</f>
        <v/>
      </c>
      <c r="M426" s="10" t="str">
        <f>IF($B$422="","",IF(VLOOKUP($B$422,Samples!$A$3:$D$100,2,FALSE)='Intermediate Lookups'!$A3&amp;'Intermediate Lookups'!M$1,$B$422, ""))</f>
        <v/>
      </c>
    </row>
    <row r="427" spans="1:14" x14ac:dyDescent="0.25">
      <c r="A427" t="str">
        <f>IF(B422="","","C")</f>
        <v/>
      </c>
      <c r="B427" s="10" t="str">
        <f>IF($B$422="","",IF(VLOOKUP($B$422,Samples!$A$3:$D$100,2,FALSE)='Intermediate Lookups'!$A4&amp;'Intermediate Lookups'!B$1,$B$422, ""))</f>
        <v/>
      </c>
      <c r="C427" s="10" t="str">
        <f>IF($B$422="","",IF(VLOOKUP($B$422,Samples!$A$3:$D$100,2,FALSE)='Intermediate Lookups'!$A4&amp;'Intermediate Lookups'!C$1,$B$422, ""))</f>
        <v/>
      </c>
      <c r="D427" s="10" t="str">
        <f>IF($B$422="","",IF(VLOOKUP($B$422,Samples!$A$3:$D$100,2,FALSE)='Intermediate Lookups'!$A4&amp;'Intermediate Lookups'!D$1,$B$422, ""))</f>
        <v/>
      </c>
      <c r="E427" s="10" t="str">
        <f>IF($B$422="","",IF(VLOOKUP($B$422,Samples!$A$3:$D$100,2,FALSE)='Intermediate Lookups'!$A4&amp;'Intermediate Lookups'!E$1,$B$422, ""))</f>
        <v/>
      </c>
      <c r="F427" s="10" t="str">
        <f>IF($B$422="","",IF(VLOOKUP($B$422,Samples!$A$3:$D$100,2,FALSE)='Intermediate Lookups'!$A4&amp;'Intermediate Lookups'!F$1,$B$422, ""))</f>
        <v/>
      </c>
      <c r="G427" s="10" t="str">
        <f>IF($B$422="","",IF(VLOOKUP($B$422,Samples!$A$3:$D$100,2,FALSE)='Intermediate Lookups'!$A4&amp;'Intermediate Lookups'!G$1,$B$422, ""))</f>
        <v/>
      </c>
      <c r="H427" s="10" t="str">
        <f>IF($B$422="","",IF(VLOOKUP($B$422,Samples!$A$3:$D$100,2,FALSE)='Intermediate Lookups'!$A4&amp;'Intermediate Lookups'!H$1,$B$422, ""))</f>
        <v/>
      </c>
      <c r="I427" s="10" t="str">
        <f>IF($B$422="","",IF(VLOOKUP($B$422,Samples!$A$3:$D$100,2,FALSE)='Intermediate Lookups'!$A4&amp;'Intermediate Lookups'!I$1,$B$422, ""))</f>
        <v/>
      </c>
      <c r="J427" s="10" t="str">
        <f>IF($B$422="","",IF(VLOOKUP($B$422,Samples!$A$3:$D$100,2,FALSE)='Intermediate Lookups'!$A4&amp;'Intermediate Lookups'!J$1,$B$422, ""))</f>
        <v/>
      </c>
      <c r="K427" s="10" t="str">
        <f>IF($B$422="","",IF(VLOOKUP($B$422,Samples!$A$3:$D$100,2,FALSE)='Intermediate Lookups'!$A4&amp;'Intermediate Lookups'!K$1,$B$422, ""))</f>
        <v/>
      </c>
      <c r="L427" s="10" t="str">
        <f>IF($B$422="","",IF(VLOOKUP($B$422,Samples!$A$3:$D$100,2,FALSE)='Intermediate Lookups'!$A4&amp;'Intermediate Lookups'!L$1,$B$422, ""))</f>
        <v/>
      </c>
      <c r="M427" s="10" t="str">
        <f>IF($B$422="","",IF(VLOOKUP($B$422,Samples!$A$3:$D$100,2,FALSE)='Intermediate Lookups'!$A4&amp;'Intermediate Lookups'!M$1,$B$422, ""))</f>
        <v/>
      </c>
    </row>
    <row r="428" spans="1:14" x14ac:dyDescent="0.25">
      <c r="A428" t="str">
        <f>IF(B422="","","D")</f>
        <v/>
      </c>
      <c r="B428" s="10" t="str">
        <f>IF($B$422="","",IF(VLOOKUP($B$422,Samples!$A$3:$D$100,2,FALSE)='Intermediate Lookups'!$A5&amp;'Intermediate Lookups'!B$1,$B$422, ""))</f>
        <v/>
      </c>
      <c r="C428" s="10" t="str">
        <f>IF($B$422="","",IF(VLOOKUP($B$422,Samples!$A$3:$D$100,2,FALSE)='Intermediate Lookups'!$A5&amp;'Intermediate Lookups'!C$1,$B$422, ""))</f>
        <v/>
      </c>
      <c r="D428" s="10" t="str">
        <f>IF($B$422="","",IF(VLOOKUP($B$422,Samples!$A$3:$D$100,2,FALSE)='Intermediate Lookups'!$A5&amp;'Intermediate Lookups'!D$1,$B$422, ""))</f>
        <v/>
      </c>
      <c r="E428" s="10" t="str">
        <f>IF($B$422="","",IF(VLOOKUP($B$422,Samples!$A$3:$D$100,2,FALSE)='Intermediate Lookups'!$A5&amp;'Intermediate Lookups'!E$1,$B$422, ""))</f>
        <v/>
      </c>
      <c r="F428" s="10" t="str">
        <f>IF($B$422="","",IF(VLOOKUP($B$422,Samples!$A$3:$D$100,2,FALSE)='Intermediate Lookups'!$A5&amp;'Intermediate Lookups'!F$1,$B$422, ""))</f>
        <v/>
      </c>
      <c r="G428" s="10" t="str">
        <f>IF($B$422="","",IF(VLOOKUP($B$422,Samples!$A$3:$D$100,2,FALSE)='Intermediate Lookups'!$A5&amp;'Intermediate Lookups'!G$1,$B$422, ""))</f>
        <v/>
      </c>
      <c r="H428" s="10" t="str">
        <f>IF($B$422="","",IF(VLOOKUP($B$422,Samples!$A$3:$D$100,2,FALSE)='Intermediate Lookups'!$A5&amp;'Intermediate Lookups'!H$1,$B$422, ""))</f>
        <v/>
      </c>
      <c r="I428" s="10" t="str">
        <f>IF($B$422="","",IF(VLOOKUP($B$422,Samples!$A$3:$D$100,2,FALSE)='Intermediate Lookups'!$A5&amp;'Intermediate Lookups'!I$1,$B$422, ""))</f>
        <v/>
      </c>
      <c r="J428" s="10" t="str">
        <f>IF($B$422="","",IF(VLOOKUP($B$422,Samples!$A$3:$D$100,2,FALSE)='Intermediate Lookups'!$A5&amp;'Intermediate Lookups'!J$1,$B$422, ""))</f>
        <v/>
      </c>
      <c r="K428" s="10" t="str">
        <f>IF($B$422="","",IF(VLOOKUP($B$422,Samples!$A$3:$D$100,2,FALSE)='Intermediate Lookups'!$A5&amp;'Intermediate Lookups'!K$1,$B$422, ""))</f>
        <v/>
      </c>
      <c r="L428" s="10" t="str">
        <f>IF($B$422="","",IF(VLOOKUP($B$422,Samples!$A$3:$D$100,2,FALSE)='Intermediate Lookups'!$A5&amp;'Intermediate Lookups'!L$1,$B$422, ""))</f>
        <v/>
      </c>
      <c r="M428" s="10" t="str">
        <f>IF($B$422="","",IF(VLOOKUP($B$422,Samples!$A$3:$D$100,2,FALSE)='Intermediate Lookups'!$A5&amp;'Intermediate Lookups'!M$1,$B$422, ""))</f>
        <v/>
      </c>
    </row>
    <row r="429" spans="1:14" x14ac:dyDescent="0.25">
      <c r="A429" t="str">
        <f>IF(B422="","","E")</f>
        <v/>
      </c>
      <c r="B429" s="10" t="str">
        <f>IF($B$422="","",IF(VLOOKUP($B$422,Samples!$A$3:$D$100,2,FALSE)='Intermediate Lookups'!$A6&amp;'Intermediate Lookups'!B$1,$B$422, ""))</f>
        <v/>
      </c>
      <c r="C429" s="10" t="str">
        <f>IF($B$422="","",IF(VLOOKUP($B$422,Samples!$A$3:$D$100,2,FALSE)='Intermediate Lookups'!$A6&amp;'Intermediate Lookups'!C$1,$B$422, ""))</f>
        <v/>
      </c>
      <c r="D429" s="10" t="str">
        <f>IF($B$422="","",IF(VLOOKUP($B$422,Samples!$A$3:$D$100,2,FALSE)='Intermediate Lookups'!$A6&amp;'Intermediate Lookups'!D$1,$B$422, ""))</f>
        <v/>
      </c>
      <c r="E429" s="10" t="str">
        <f>IF($B$422="","",IF(VLOOKUP($B$422,Samples!$A$3:$D$100,2,FALSE)='Intermediate Lookups'!$A6&amp;'Intermediate Lookups'!E$1,$B$422, ""))</f>
        <v/>
      </c>
      <c r="F429" s="10" t="str">
        <f>IF($B$422="","",IF(VLOOKUP($B$422,Samples!$A$3:$D$100,2,FALSE)='Intermediate Lookups'!$A6&amp;'Intermediate Lookups'!F$1,$B$422, ""))</f>
        <v/>
      </c>
      <c r="G429" s="10" t="str">
        <f>IF($B$422="","",IF(VLOOKUP($B$422,Samples!$A$3:$D$100,2,FALSE)='Intermediate Lookups'!$A6&amp;'Intermediate Lookups'!G$1,$B$422, ""))</f>
        <v/>
      </c>
      <c r="H429" s="10" t="str">
        <f>IF($B$422="","",IF(VLOOKUP($B$422,Samples!$A$3:$D$100,2,FALSE)='Intermediate Lookups'!$A6&amp;'Intermediate Lookups'!H$1,$B$422, ""))</f>
        <v/>
      </c>
      <c r="I429" s="10" t="str">
        <f>IF($B$422="","",IF(VLOOKUP($B$422,Samples!$A$3:$D$100,2,FALSE)='Intermediate Lookups'!$A6&amp;'Intermediate Lookups'!I$1,$B$422, ""))</f>
        <v/>
      </c>
      <c r="J429" s="10" t="str">
        <f>IF($B$422="","",IF(VLOOKUP($B$422,Samples!$A$3:$D$100,2,FALSE)='Intermediate Lookups'!$A6&amp;'Intermediate Lookups'!J$1,$B$422, ""))</f>
        <v/>
      </c>
      <c r="K429" s="10" t="str">
        <f>IF($B$422="","",IF(VLOOKUP($B$422,Samples!$A$3:$D$100,2,FALSE)='Intermediate Lookups'!$A6&amp;'Intermediate Lookups'!K$1,$B$422, ""))</f>
        <v/>
      </c>
      <c r="L429" s="10" t="str">
        <f>IF($B$422="","",IF(VLOOKUP($B$422,Samples!$A$3:$D$100,2,FALSE)='Intermediate Lookups'!$A6&amp;'Intermediate Lookups'!L$1,$B$422, ""))</f>
        <v/>
      </c>
      <c r="M429" s="10" t="str">
        <f>IF($B$422="","",IF(VLOOKUP($B$422,Samples!$A$3:$D$100,2,FALSE)='Intermediate Lookups'!$A6&amp;'Intermediate Lookups'!M$1,$B$422, ""))</f>
        <v/>
      </c>
    </row>
    <row r="430" spans="1:14" x14ac:dyDescent="0.25">
      <c r="A430" t="str">
        <f>IF(B422="","","F")</f>
        <v/>
      </c>
      <c r="B430" s="10" t="str">
        <f>IF($B$422="","",IF(VLOOKUP($B$422,Samples!$A$3:$D$100,2,FALSE)='Intermediate Lookups'!$A7&amp;'Intermediate Lookups'!B$1,$B$422, ""))</f>
        <v/>
      </c>
      <c r="C430" s="10" t="str">
        <f>IF($B$422="","",IF(VLOOKUP($B$422,Samples!$A$3:$D$100,2,FALSE)='Intermediate Lookups'!$A7&amp;'Intermediate Lookups'!C$1,$B$422, ""))</f>
        <v/>
      </c>
      <c r="D430" s="10" t="str">
        <f>IF($B$422="","",IF(VLOOKUP($B$422,Samples!$A$3:$D$100,2,FALSE)='Intermediate Lookups'!$A7&amp;'Intermediate Lookups'!D$1,$B$422, ""))</f>
        <v/>
      </c>
      <c r="E430" s="10" t="str">
        <f>IF($B$422="","",IF(VLOOKUP($B$422,Samples!$A$3:$D$100,2,FALSE)='Intermediate Lookups'!$A7&amp;'Intermediate Lookups'!E$1,$B$422, ""))</f>
        <v/>
      </c>
      <c r="F430" s="10" t="str">
        <f>IF($B$422="","",IF(VLOOKUP($B$422,Samples!$A$3:$D$100,2,FALSE)='Intermediate Lookups'!$A7&amp;'Intermediate Lookups'!F$1,$B$422, ""))</f>
        <v/>
      </c>
      <c r="G430" s="10" t="str">
        <f>IF($B$422="","",IF(VLOOKUP($B$422,Samples!$A$3:$D$100,2,FALSE)='Intermediate Lookups'!$A7&amp;'Intermediate Lookups'!G$1,$B$422, ""))</f>
        <v/>
      </c>
      <c r="H430" s="10" t="str">
        <f>IF($B$422="","",IF(VLOOKUP($B$422,Samples!$A$3:$D$100,2,FALSE)='Intermediate Lookups'!$A7&amp;'Intermediate Lookups'!H$1,$B$422, ""))</f>
        <v/>
      </c>
      <c r="I430" s="10" t="str">
        <f>IF($B$422="","",IF(VLOOKUP($B$422,Samples!$A$3:$D$100,2,FALSE)='Intermediate Lookups'!$A7&amp;'Intermediate Lookups'!I$1,$B$422, ""))</f>
        <v/>
      </c>
      <c r="J430" s="10" t="str">
        <f>IF($B$422="","",IF(VLOOKUP($B$422,Samples!$A$3:$D$100,2,FALSE)='Intermediate Lookups'!$A7&amp;'Intermediate Lookups'!J$1,$B$422, ""))</f>
        <v/>
      </c>
      <c r="K430" s="10" t="str">
        <f>IF($B$422="","",IF(VLOOKUP($B$422,Samples!$A$3:$D$100,2,FALSE)='Intermediate Lookups'!$A7&amp;'Intermediate Lookups'!K$1,$B$422, ""))</f>
        <v/>
      </c>
      <c r="L430" s="10" t="str">
        <f>IF($B$422="","",IF(VLOOKUP($B$422,Samples!$A$3:$D$100,2,FALSE)='Intermediate Lookups'!$A7&amp;'Intermediate Lookups'!L$1,$B$422, ""))</f>
        <v/>
      </c>
      <c r="M430" s="10" t="str">
        <f>IF($B$422="","",IF(VLOOKUP($B$422,Samples!$A$3:$D$100,2,FALSE)='Intermediate Lookups'!$A7&amp;'Intermediate Lookups'!M$1,$B$422, ""))</f>
        <v/>
      </c>
    </row>
    <row r="431" spans="1:14" x14ac:dyDescent="0.25">
      <c r="A431" t="str">
        <f>IF(B422="","","G")</f>
        <v/>
      </c>
      <c r="B431" s="10" t="str">
        <f>IF($B$422="","",IF(VLOOKUP($B$422,Samples!$A$3:$D$100,2,FALSE)='Intermediate Lookups'!$A8&amp;'Intermediate Lookups'!B$1,$B$422, ""))</f>
        <v/>
      </c>
      <c r="C431" s="10" t="str">
        <f>IF($B$422="","",IF(VLOOKUP($B$422,Samples!$A$3:$D$100,2,FALSE)='Intermediate Lookups'!$A8&amp;'Intermediate Lookups'!C$1,$B$422, ""))</f>
        <v/>
      </c>
      <c r="D431" s="10" t="str">
        <f>IF($B$422="","",IF(VLOOKUP($B$422,Samples!$A$3:$D$100,2,FALSE)='Intermediate Lookups'!$A8&amp;'Intermediate Lookups'!D$1,$B$422, ""))</f>
        <v/>
      </c>
      <c r="E431" s="10" t="str">
        <f>IF($B$422="","",IF(VLOOKUP($B$422,Samples!$A$3:$D$100,2,FALSE)='Intermediate Lookups'!$A8&amp;'Intermediate Lookups'!E$1,$B$422, ""))</f>
        <v/>
      </c>
      <c r="F431" s="10" t="str">
        <f>IF($B$422="","",IF(VLOOKUP($B$422,Samples!$A$3:$D$100,2,FALSE)='Intermediate Lookups'!$A8&amp;'Intermediate Lookups'!F$1,$B$422, ""))</f>
        <v/>
      </c>
      <c r="G431" s="10" t="str">
        <f>IF($B$422="","",IF(VLOOKUP($B$422,Samples!$A$3:$D$100,2,FALSE)='Intermediate Lookups'!$A8&amp;'Intermediate Lookups'!G$1,$B$422, ""))</f>
        <v/>
      </c>
      <c r="H431" s="10" t="str">
        <f>IF($B$422="","",IF(VLOOKUP($B$422,Samples!$A$3:$D$100,2,FALSE)='Intermediate Lookups'!$A8&amp;'Intermediate Lookups'!H$1,$B$422, ""))</f>
        <v/>
      </c>
      <c r="I431" s="10" t="str">
        <f>IF($B$422="","",IF(VLOOKUP($B$422,Samples!$A$3:$D$100,2,FALSE)='Intermediate Lookups'!$A8&amp;'Intermediate Lookups'!I$1,$B$422, ""))</f>
        <v/>
      </c>
      <c r="J431" s="10" t="str">
        <f>IF($B$422="","",IF(VLOOKUP($B$422,Samples!$A$3:$D$100,2,FALSE)='Intermediate Lookups'!$A8&amp;'Intermediate Lookups'!J$1,$B$422, ""))</f>
        <v/>
      </c>
      <c r="K431" s="10" t="str">
        <f>IF($B$422="","",IF(VLOOKUP($B$422,Samples!$A$3:$D$100,2,FALSE)='Intermediate Lookups'!$A8&amp;'Intermediate Lookups'!K$1,$B$422, ""))</f>
        <v/>
      </c>
      <c r="L431" s="10" t="str">
        <f>IF($B$422="","",IF(VLOOKUP($B$422,Samples!$A$3:$D$100,2,FALSE)='Intermediate Lookups'!$A8&amp;'Intermediate Lookups'!L$1,$B$422, ""))</f>
        <v/>
      </c>
      <c r="M431" s="10" t="str">
        <f>IF($B$422="","",IF(VLOOKUP($B$422,Samples!$A$3:$D$100,2,FALSE)='Intermediate Lookups'!$A8&amp;'Intermediate Lookups'!M$1,$B$422, ""))</f>
        <v/>
      </c>
    </row>
    <row r="432" spans="1:14" x14ac:dyDescent="0.25">
      <c r="A432" t="str">
        <f>IF(B422="","","H")</f>
        <v/>
      </c>
      <c r="B432" s="10" t="str">
        <f>IF($B$422="","",IF(VLOOKUP($B$422,Samples!$A$3:$D$100,2,FALSE)='Intermediate Lookups'!$A9&amp;'Intermediate Lookups'!B$1,$B$422, ""))</f>
        <v/>
      </c>
      <c r="C432" s="10" t="str">
        <f>IF($B$422="","",IF(VLOOKUP($B$422,Samples!$A$3:$D$100,2,FALSE)='Intermediate Lookups'!$A9&amp;'Intermediate Lookups'!C$1,$B$422, ""))</f>
        <v/>
      </c>
      <c r="D432" s="10" t="str">
        <f>IF($B$422="","",IF(VLOOKUP($B$422,Samples!$A$3:$D$100,2,FALSE)='Intermediate Lookups'!$A9&amp;'Intermediate Lookups'!D$1,$B$422, ""))</f>
        <v/>
      </c>
      <c r="E432" s="10" t="str">
        <f>IF($B$422="","",IF(VLOOKUP($B$422,Samples!$A$3:$D$100,2,FALSE)='Intermediate Lookups'!$A9&amp;'Intermediate Lookups'!E$1,$B$422, ""))</f>
        <v/>
      </c>
      <c r="F432" s="10" t="str">
        <f>IF($B$422="","",IF(VLOOKUP($B$422,Samples!$A$3:$D$100,2,FALSE)='Intermediate Lookups'!$A9&amp;'Intermediate Lookups'!F$1,$B$422, ""))</f>
        <v/>
      </c>
      <c r="G432" s="10" t="str">
        <f>IF($B$422="","",IF(VLOOKUP($B$422,Samples!$A$3:$D$100,2,FALSE)='Intermediate Lookups'!$A9&amp;'Intermediate Lookups'!G$1,$B$422, ""))</f>
        <v/>
      </c>
      <c r="H432" s="10" t="str">
        <f>IF($B$422="","",IF(VLOOKUP($B$422,Samples!$A$3:$D$100,2,FALSE)='Intermediate Lookups'!$A9&amp;'Intermediate Lookups'!H$1,$B$422, ""))</f>
        <v/>
      </c>
      <c r="I432" s="10" t="str">
        <f>IF($B$422="","",IF(VLOOKUP($B$422,Samples!$A$3:$D$100,2,FALSE)='Intermediate Lookups'!$A9&amp;'Intermediate Lookups'!I$1,$B$422, ""))</f>
        <v/>
      </c>
      <c r="J432" s="10" t="str">
        <f>IF($B$422="","",IF(VLOOKUP($B$422,Samples!$A$3:$D$100,2,FALSE)='Intermediate Lookups'!$A9&amp;'Intermediate Lookups'!J$1,$B$422, ""))</f>
        <v/>
      </c>
      <c r="K432" s="10" t="str">
        <f>IF($B$422="","",IF(VLOOKUP($B$422,Samples!$A$3:$D$100,2,FALSE)='Intermediate Lookups'!$A9&amp;'Intermediate Lookups'!K$1,$B$422, ""))</f>
        <v/>
      </c>
      <c r="L432" s="10" t="str">
        <f>IF($B$422="","",IF(VLOOKUP($B$422,Samples!$A$3:$D$100,2,FALSE)='Intermediate Lookups'!$A9&amp;'Intermediate Lookups'!L$1,$B$422, ""))</f>
        <v/>
      </c>
      <c r="M432" s="10" t="str">
        <f>IF($B$422="","",IF(VLOOKUP($B$422,Samples!$A$3:$D$100,2,FALSE)='Intermediate Lookups'!$A9&amp;'Intermediate Lookups'!M$1,$B$422, ""))</f>
        <v/>
      </c>
    </row>
    <row r="434" spans="1:14" x14ac:dyDescent="0.25">
      <c r="A434" t="str">
        <f>IF(B434="","","Pipetting step")</f>
        <v/>
      </c>
      <c r="B434" t="str">
        <f>IF(ISBLANK(Samples!A39),"",Samples!A39)</f>
        <v/>
      </c>
      <c r="C434" t="str">
        <f>IF(B434="","",VLOOKUP(B434,Samples!$A$3:$D$100,4,FALSE))</f>
        <v/>
      </c>
      <c r="D434" t="str">
        <f>IF(B434="","",8)</f>
        <v/>
      </c>
      <c r="E434" t="str">
        <f>IF(B434="","",12)</f>
        <v/>
      </c>
      <c r="F434" t="str">
        <f>IF(B434="","","Standard")</f>
        <v/>
      </c>
      <c r="G434" t="str">
        <f>IF(B434="","","Color")</f>
        <v/>
      </c>
      <c r="I434" t="str">
        <f>IF(B434="","",6)</f>
        <v/>
      </c>
      <c r="J434" t="str">
        <f>IF(B434="","",6)</f>
        <v/>
      </c>
      <c r="K434" t="str">
        <f>IF(B434="","","Normal")</f>
        <v/>
      </c>
      <c r="L434" t="str">
        <f>IF(B434="","","Single-channel")</f>
        <v/>
      </c>
      <c r="M434" t="str">
        <f>IF(B434="","","No")</f>
        <v/>
      </c>
      <c r="N434" t="str">
        <f>IF(B434="","","No")</f>
        <v/>
      </c>
    </row>
    <row r="435" spans="1:14" x14ac:dyDescent="0.25">
      <c r="M435" t="str">
        <f>IF(B434="","","Per well")</f>
        <v/>
      </c>
      <c r="N435" t="str">
        <f>IF(B434="","","On source")</f>
        <v/>
      </c>
    </row>
    <row r="436" spans="1:14" x14ac:dyDescent="0.25">
      <c r="B436" t="str">
        <f>IF(B434="","",1)</f>
        <v/>
      </c>
      <c r="C436" t="str">
        <f>IF(B434="","",2)</f>
        <v/>
      </c>
      <c r="D436" t="str">
        <f>IF(B434="","",3)</f>
        <v/>
      </c>
      <c r="E436" t="str">
        <f>IF(B434="","",4)</f>
        <v/>
      </c>
      <c r="F436" t="str">
        <f>IF(B434="","",5)</f>
        <v/>
      </c>
      <c r="G436" t="str">
        <f>IF(B434="","",6)</f>
        <v/>
      </c>
      <c r="H436" t="str">
        <f>IF(B434="","",7)</f>
        <v/>
      </c>
      <c r="I436" t="str">
        <f>IF(B434="","",8)</f>
        <v/>
      </c>
      <c r="J436" t="str">
        <f>IF(B434="","",9)</f>
        <v/>
      </c>
      <c r="K436" t="str">
        <f>IF(B434="","",10)</f>
        <v/>
      </c>
      <c r="L436" t="str">
        <f>IF(B434="","",11)</f>
        <v/>
      </c>
      <c r="M436" t="str">
        <f>IF(B434="","",12)</f>
        <v/>
      </c>
    </row>
    <row r="437" spans="1:14" x14ac:dyDescent="0.25">
      <c r="A437" t="str">
        <f>IF(B434="","","A")</f>
        <v/>
      </c>
      <c r="B437" s="10" t="str">
        <f>IF($B$434="","",IF(VLOOKUP($B$434,Samples!$A$3:$D$100,2,FALSE)='Intermediate Lookups'!$A2&amp;'Intermediate Lookups'!B$1,$B$434, ""))</f>
        <v/>
      </c>
      <c r="C437" s="10" t="str">
        <f>IF($B$434="","",IF(VLOOKUP($B$434,Samples!$A$3:$D$100,2,FALSE)='Intermediate Lookups'!$A2&amp;'Intermediate Lookups'!C$1,$B$434, ""))</f>
        <v/>
      </c>
      <c r="D437" s="10" t="str">
        <f>IF($B$434="","",IF(VLOOKUP($B$434,Samples!$A$3:$D$100,2,FALSE)='Intermediate Lookups'!$A2&amp;'Intermediate Lookups'!D$1,$B$434, ""))</f>
        <v/>
      </c>
      <c r="E437" s="10" t="str">
        <f>IF($B$434="","",IF(VLOOKUP($B$434,Samples!$A$3:$D$100,2,FALSE)='Intermediate Lookups'!$A2&amp;'Intermediate Lookups'!E$1,$B$434, ""))</f>
        <v/>
      </c>
      <c r="F437" s="10" t="str">
        <f>IF($B$434="","",IF(VLOOKUP($B$434,Samples!$A$3:$D$100,2,FALSE)='Intermediate Lookups'!$A2&amp;'Intermediate Lookups'!F$1,$B$434, ""))</f>
        <v/>
      </c>
      <c r="G437" s="10" t="str">
        <f>IF($B$434="","",IF(VLOOKUP($B$434,Samples!$A$3:$D$100,2,FALSE)='Intermediate Lookups'!$A2&amp;'Intermediate Lookups'!G$1,$B$434, ""))</f>
        <v/>
      </c>
      <c r="H437" s="10" t="str">
        <f>IF($B$434="","",IF(VLOOKUP($B$434,Samples!$A$3:$D$100,2,FALSE)='Intermediate Lookups'!$A2&amp;'Intermediate Lookups'!H$1,$B$434, ""))</f>
        <v/>
      </c>
      <c r="I437" s="10" t="str">
        <f>IF($B$434="","",IF(VLOOKUP($B$434,Samples!$A$3:$D$100,2,FALSE)='Intermediate Lookups'!$A2&amp;'Intermediate Lookups'!I$1,$B$434, ""))</f>
        <v/>
      </c>
      <c r="J437" s="10" t="str">
        <f>IF($B$434="","",IF(VLOOKUP($B$434,Samples!$A$3:$D$100,2,FALSE)='Intermediate Lookups'!$A2&amp;'Intermediate Lookups'!J$1,$B$434, ""))</f>
        <v/>
      </c>
      <c r="K437" s="10" t="str">
        <f>IF($B$434="","",IF(VLOOKUP($B$434,Samples!$A$3:$D$100,2,FALSE)='Intermediate Lookups'!$A2&amp;'Intermediate Lookups'!K$1,$B$434, ""))</f>
        <v/>
      </c>
      <c r="L437" s="10" t="str">
        <f>IF($B$434="","",IF(VLOOKUP($B$434,Samples!$A$3:$D$100,2,FALSE)='Intermediate Lookups'!$A2&amp;'Intermediate Lookups'!L$1,$B$434, ""))</f>
        <v/>
      </c>
      <c r="M437" s="10" t="str">
        <f>IF($B$434="","",IF(VLOOKUP($B$434,Samples!$A$3:$D$100,2,FALSE)='Intermediate Lookups'!$A2&amp;'Intermediate Lookups'!M$1,$B$434, ""))</f>
        <v/>
      </c>
    </row>
    <row r="438" spans="1:14" x14ac:dyDescent="0.25">
      <c r="A438" t="str">
        <f>IF(B434="","","B")</f>
        <v/>
      </c>
      <c r="B438" s="10" t="str">
        <f>IF($B$434="","",IF(VLOOKUP($B$434,Samples!$A$3:$D$100,2,FALSE)='Intermediate Lookups'!$A3&amp;'Intermediate Lookups'!B$1,$B$434, ""))</f>
        <v/>
      </c>
      <c r="C438" s="10" t="str">
        <f>IF($B$434="","",IF(VLOOKUP($B$434,Samples!$A$3:$D$100,2,FALSE)='Intermediate Lookups'!$A3&amp;'Intermediate Lookups'!C$1,$B$434, ""))</f>
        <v/>
      </c>
      <c r="D438" s="10" t="str">
        <f>IF($B$434="","",IF(VLOOKUP($B$434,Samples!$A$3:$D$100,2,FALSE)='Intermediate Lookups'!$A3&amp;'Intermediate Lookups'!D$1,$B$434, ""))</f>
        <v/>
      </c>
      <c r="E438" s="10" t="str">
        <f>IF($B$434="","",IF(VLOOKUP($B$434,Samples!$A$3:$D$100,2,FALSE)='Intermediate Lookups'!$A3&amp;'Intermediate Lookups'!E$1,$B$434, ""))</f>
        <v/>
      </c>
      <c r="F438" s="10" t="str">
        <f>IF($B$434="","",IF(VLOOKUP($B$434,Samples!$A$3:$D$100,2,FALSE)='Intermediate Lookups'!$A3&amp;'Intermediate Lookups'!F$1,$B$434, ""))</f>
        <v/>
      </c>
      <c r="G438" s="10" t="str">
        <f>IF($B$434="","",IF(VLOOKUP($B$434,Samples!$A$3:$D$100,2,FALSE)='Intermediate Lookups'!$A3&amp;'Intermediate Lookups'!G$1,$B$434, ""))</f>
        <v/>
      </c>
      <c r="H438" s="10" t="str">
        <f>IF($B$434="","",IF(VLOOKUP($B$434,Samples!$A$3:$D$100,2,FALSE)='Intermediate Lookups'!$A3&amp;'Intermediate Lookups'!H$1,$B$434, ""))</f>
        <v/>
      </c>
      <c r="I438" s="10" t="str">
        <f>IF($B$434="","",IF(VLOOKUP($B$434,Samples!$A$3:$D$100,2,FALSE)='Intermediate Lookups'!$A3&amp;'Intermediate Lookups'!I$1,$B$434, ""))</f>
        <v/>
      </c>
      <c r="J438" s="10" t="str">
        <f>IF($B$434="","",IF(VLOOKUP($B$434,Samples!$A$3:$D$100,2,FALSE)='Intermediate Lookups'!$A3&amp;'Intermediate Lookups'!J$1,$B$434, ""))</f>
        <v/>
      </c>
      <c r="K438" s="10" t="str">
        <f>IF($B$434="","",IF(VLOOKUP($B$434,Samples!$A$3:$D$100,2,FALSE)='Intermediate Lookups'!$A3&amp;'Intermediate Lookups'!K$1,$B$434, ""))</f>
        <v/>
      </c>
      <c r="L438" s="10" t="str">
        <f>IF($B$434="","",IF(VLOOKUP($B$434,Samples!$A$3:$D$100,2,FALSE)='Intermediate Lookups'!$A3&amp;'Intermediate Lookups'!L$1,$B$434, ""))</f>
        <v/>
      </c>
      <c r="M438" s="10" t="str">
        <f>IF($B$434="","",IF(VLOOKUP($B$434,Samples!$A$3:$D$100,2,FALSE)='Intermediate Lookups'!$A3&amp;'Intermediate Lookups'!M$1,$B$434, ""))</f>
        <v/>
      </c>
    </row>
    <row r="439" spans="1:14" x14ac:dyDescent="0.25">
      <c r="A439" t="str">
        <f>IF(B434="","","C")</f>
        <v/>
      </c>
      <c r="B439" s="10" t="str">
        <f>IF($B$434="","",IF(VLOOKUP($B$434,Samples!$A$3:$D$100,2,FALSE)='Intermediate Lookups'!$A4&amp;'Intermediate Lookups'!B$1,$B$434, ""))</f>
        <v/>
      </c>
      <c r="C439" s="10" t="str">
        <f>IF($B$434="","",IF(VLOOKUP($B$434,Samples!$A$3:$D$100,2,FALSE)='Intermediate Lookups'!$A4&amp;'Intermediate Lookups'!C$1,$B$434, ""))</f>
        <v/>
      </c>
      <c r="D439" s="10" t="str">
        <f>IF($B$434="","",IF(VLOOKUP($B$434,Samples!$A$3:$D$100,2,FALSE)='Intermediate Lookups'!$A4&amp;'Intermediate Lookups'!D$1,$B$434, ""))</f>
        <v/>
      </c>
      <c r="E439" s="10" t="str">
        <f>IF($B$434="","",IF(VLOOKUP($B$434,Samples!$A$3:$D$100,2,FALSE)='Intermediate Lookups'!$A4&amp;'Intermediate Lookups'!E$1,$B$434, ""))</f>
        <v/>
      </c>
      <c r="F439" s="10" t="str">
        <f>IF($B$434="","",IF(VLOOKUP($B$434,Samples!$A$3:$D$100,2,FALSE)='Intermediate Lookups'!$A4&amp;'Intermediate Lookups'!F$1,$B$434, ""))</f>
        <v/>
      </c>
      <c r="G439" s="10" t="str">
        <f>IF($B$434="","",IF(VLOOKUP($B$434,Samples!$A$3:$D$100,2,FALSE)='Intermediate Lookups'!$A4&amp;'Intermediate Lookups'!G$1,$B$434, ""))</f>
        <v/>
      </c>
      <c r="H439" s="10" t="str">
        <f>IF($B$434="","",IF(VLOOKUP($B$434,Samples!$A$3:$D$100,2,FALSE)='Intermediate Lookups'!$A4&amp;'Intermediate Lookups'!H$1,$B$434, ""))</f>
        <v/>
      </c>
      <c r="I439" s="10" t="str">
        <f>IF($B$434="","",IF(VLOOKUP($B$434,Samples!$A$3:$D$100,2,FALSE)='Intermediate Lookups'!$A4&amp;'Intermediate Lookups'!I$1,$B$434, ""))</f>
        <v/>
      </c>
      <c r="J439" s="10" t="str">
        <f>IF($B$434="","",IF(VLOOKUP($B$434,Samples!$A$3:$D$100,2,FALSE)='Intermediate Lookups'!$A4&amp;'Intermediate Lookups'!J$1,$B$434, ""))</f>
        <v/>
      </c>
      <c r="K439" s="10" t="str">
        <f>IF($B$434="","",IF(VLOOKUP($B$434,Samples!$A$3:$D$100,2,FALSE)='Intermediate Lookups'!$A4&amp;'Intermediate Lookups'!K$1,$B$434, ""))</f>
        <v/>
      </c>
      <c r="L439" s="10" t="str">
        <f>IF($B$434="","",IF(VLOOKUP($B$434,Samples!$A$3:$D$100,2,FALSE)='Intermediate Lookups'!$A4&amp;'Intermediate Lookups'!L$1,$B$434, ""))</f>
        <v/>
      </c>
      <c r="M439" s="10" t="str">
        <f>IF($B$434="","",IF(VLOOKUP($B$434,Samples!$A$3:$D$100,2,FALSE)='Intermediate Lookups'!$A4&amp;'Intermediate Lookups'!M$1,$B$434, ""))</f>
        <v/>
      </c>
    </row>
    <row r="440" spans="1:14" x14ac:dyDescent="0.25">
      <c r="A440" t="str">
        <f>IF(B434="","","D")</f>
        <v/>
      </c>
      <c r="B440" s="10" t="str">
        <f>IF($B$434="","",IF(VLOOKUP($B$434,Samples!$A$3:$D$100,2,FALSE)='Intermediate Lookups'!$A5&amp;'Intermediate Lookups'!B$1,$B$434, ""))</f>
        <v/>
      </c>
      <c r="C440" s="10" t="str">
        <f>IF($B$434="","",IF(VLOOKUP($B$434,Samples!$A$3:$D$100,2,FALSE)='Intermediate Lookups'!$A5&amp;'Intermediate Lookups'!C$1,$B$434, ""))</f>
        <v/>
      </c>
      <c r="D440" s="10" t="str">
        <f>IF($B$434="","",IF(VLOOKUP($B$434,Samples!$A$3:$D$100,2,FALSE)='Intermediate Lookups'!$A5&amp;'Intermediate Lookups'!D$1,$B$434, ""))</f>
        <v/>
      </c>
      <c r="E440" s="10" t="str">
        <f>IF($B$434="","",IF(VLOOKUP($B$434,Samples!$A$3:$D$100,2,FALSE)='Intermediate Lookups'!$A5&amp;'Intermediate Lookups'!E$1,$B$434, ""))</f>
        <v/>
      </c>
      <c r="F440" s="10" t="str">
        <f>IF($B$434="","",IF(VLOOKUP($B$434,Samples!$A$3:$D$100,2,FALSE)='Intermediate Lookups'!$A5&amp;'Intermediate Lookups'!F$1,$B$434, ""))</f>
        <v/>
      </c>
      <c r="G440" s="10" t="str">
        <f>IF($B$434="","",IF(VLOOKUP($B$434,Samples!$A$3:$D$100,2,FALSE)='Intermediate Lookups'!$A5&amp;'Intermediate Lookups'!G$1,$B$434, ""))</f>
        <v/>
      </c>
      <c r="H440" s="10" t="str">
        <f>IF($B$434="","",IF(VLOOKUP($B$434,Samples!$A$3:$D$100,2,FALSE)='Intermediate Lookups'!$A5&amp;'Intermediate Lookups'!H$1,$B$434, ""))</f>
        <v/>
      </c>
      <c r="I440" s="10" t="str">
        <f>IF($B$434="","",IF(VLOOKUP($B$434,Samples!$A$3:$D$100,2,FALSE)='Intermediate Lookups'!$A5&amp;'Intermediate Lookups'!I$1,$B$434, ""))</f>
        <v/>
      </c>
      <c r="J440" s="10" t="str">
        <f>IF($B$434="","",IF(VLOOKUP($B$434,Samples!$A$3:$D$100,2,FALSE)='Intermediate Lookups'!$A5&amp;'Intermediate Lookups'!J$1,$B$434, ""))</f>
        <v/>
      </c>
      <c r="K440" s="10" t="str">
        <f>IF($B$434="","",IF(VLOOKUP($B$434,Samples!$A$3:$D$100,2,FALSE)='Intermediate Lookups'!$A5&amp;'Intermediate Lookups'!K$1,$B$434, ""))</f>
        <v/>
      </c>
      <c r="L440" s="10" t="str">
        <f>IF($B$434="","",IF(VLOOKUP($B$434,Samples!$A$3:$D$100,2,FALSE)='Intermediate Lookups'!$A5&amp;'Intermediate Lookups'!L$1,$B$434, ""))</f>
        <v/>
      </c>
      <c r="M440" s="10" t="str">
        <f>IF($B$434="","",IF(VLOOKUP($B$434,Samples!$A$3:$D$100,2,FALSE)='Intermediate Lookups'!$A5&amp;'Intermediate Lookups'!M$1,$B$434, ""))</f>
        <v/>
      </c>
    </row>
    <row r="441" spans="1:14" x14ac:dyDescent="0.25">
      <c r="A441" t="str">
        <f>IF(B434="","","E")</f>
        <v/>
      </c>
      <c r="B441" s="10" t="str">
        <f>IF($B$434="","",IF(VLOOKUP($B$434,Samples!$A$3:$D$100,2,FALSE)='Intermediate Lookups'!$A6&amp;'Intermediate Lookups'!B$1,$B$434, ""))</f>
        <v/>
      </c>
      <c r="C441" s="10" t="str">
        <f>IF($B$434="","",IF(VLOOKUP($B$434,Samples!$A$3:$D$100,2,FALSE)='Intermediate Lookups'!$A6&amp;'Intermediate Lookups'!C$1,$B$434, ""))</f>
        <v/>
      </c>
      <c r="D441" s="10" t="str">
        <f>IF($B$434="","",IF(VLOOKUP($B$434,Samples!$A$3:$D$100,2,FALSE)='Intermediate Lookups'!$A6&amp;'Intermediate Lookups'!D$1,$B$434, ""))</f>
        <v/>
      </c>
      <c r="E441" s="10" t="str">
        <f>IF($B$434="","",IF(VLOOKUP($B$434,Samples!$A$3:$D$100,2,FALSE)='Intermediate Lookups'!$A6&amp;'Intermediate Lookups'!E$1,$B$434, ""))</f>
        <v/>
      </c>
      <c r="F441" s="10" t="str">
        <f>IF($B$434="","",IF(VLOOKUP($B$434,Samples!$A$3:$D$100,2,FALSE)='Intermediate Lookups'!$A6&amp;'Intermediate Lookups'!F$1,$B$434, ""))</f>
        <v/>
      </c>
      <c r="G441" s="10" t="str">
        <f>IF($B$434="","",IF(VLOOKUP($B$434,Samples!$A$3:$D$100,2,FALSE)='Intermediate Lookups'!$A6&amp;'Intermediate Lookups'!G$1,$B$434, ""))</f>
        <v/>
      </c>
      <c r="H441" s="10" t="str">
        <f>IF($B$434="","",IF(VLOOKUP($B$434,Samples!$A$3:$D$100,2,FALSE)='Intermediate Lookups'!$A6&amp;'Intermediate Lookups'!H$1,$B$434, ""))</f>
        <v/>
      </c>
      <c r="I441" s="10" t="str">
        <f>IF($B$434="","",IF(VLOOKUP($B$434,Samples!$A$3:$D$100,2,FALSE)='Intermediate Lookups'!$A6&amp;'Intermediate Lookups'!I$1,$B$434, ""))</f>
        <v/>
      </c>
      <c r="J441" s="10" t="str">
        <f>IF($B$434="","",IF(VLOOKUP($B$434,Samples!$A$3:$D$100,2,FALSE)='Intermediate Lookups'!$A6&amp;'Intermediate Lookups'!J$1,$B$434, ""))</f>
        <v/>
      </c>
      <c r="K441" s="10" t="str">
        <f>IF($B$434="","",IF(VLOOKUP($B$434,Samples!$A$3:$D$100,2,FALSE)='Intermediate Lookups'!$A6&amp;'Intermediate Lookups'!K$1,$B$434, ""))</f>
        <v/>
      </c>
      <c r="L441" s="10" t="str">
        <f>IF($B$434="","",IF(VLOOKUP($B$434,Samples!$A$3:$D$100,2,FALSE)='Intermediate Lookups'!$A6&amp;'Intermediate Lookups'!L$1,$B$434, ""))</f>
        <v/>
      </c>
      <c r="M441" s="10" t="str">
        <f>IF($B$434="","",IF(VLOOKUP($B$434,Samples!$A$3:$D$100,2,FALSE)='Intermediate Lookups'!$A6&amp;'Intermediate Lookups'!M$1,$B$434, ""))</f>
        <v/>
      </c>
    </row>
    <row r="442" spans="1:14" x14ac:dyDescent="0.25">
      <c r="A442" t="str">
        <f>IF(B434="","","F")</f>
        <v/>
      </c>
      <c r="B442" s="10" t="str">
        <f>IF($B$434="","",IF(VLOOKUP($B$434,Samples!$A$3:$D$100,2,FALSE)='Intermediate Lookups'!$A7&amp;'Intermediate Lookups'!B$1,$B$434, ""))</f>
        <v/>
      </c>
      <c r="C442" s="10" t="str">
        <f>IF($B$434="","",IF(VLOOKUP($B$434,Samples!$A$3:$D$100,2,FALSE)='Intermediate Lookups'!$A7&amp;'Intermediate Lookups'!C$1,$B$434, ""))</f>
        <v/>
      </c>
      <c r="D442" s="10" t="str">
        <f>IF($B$434="","",IF(VLOOKUP($B$434,Samples!$A$3:$D$100,2,FALSE)='Intermediate Lookups'!$A7&amp;'Intermediate Lookups'!D$1,$B$434, ""))</f>
        <v/>
      </c>
      <c r="E442" s="10" t="str">
        <f>IF($B$434="","",IF(VLOOKUP($B$434,Samples!$A$3:$D$100,2,FALSE)='Intermediate Lookups'!$A7&amp;'Intermediate Lookups'!E$1,$B$434, ""))</f>
        <v/>
      </c>
      <c r="F442" s="10" t="str">
        <f>IF($B$434="","",IF(VLOOKUP($B$434,Samples!$A$3:$D$100,2,FALSE)='Intermediate Lookups'!$A7&amp;'Intermediate Lookups'!F$1,$B$434, ""))</f>
        <v/>
      </c>
      <c r="G442" s="10" t="str">
        <f>IF($B$434="","",IF(VLOOKUP($B$434,Samples!$A$3:$D$100,2,FALSE)='Intermediate Lookups'!$A7&amp;'Intermediate Lookups'!G$1,$B$434, ""))</f>
        <v/>
      </c>
      <c r="H442" s="10" t="str">
        <f>IF($B$434="","",IF(VLOOKUP($B$434,Samples!$A$3:$D$100,2,FALSE)='Intermediate Lookups'!$A7&amp;'Intermediate Lookups'!H$1,$B$434, ""))</f>
        <v/>
      </c>
      <c r="I442" s="10" t="str">
        <f>IF($B$434="","",IF(VLOOKUP($B$434,Samples!$A$3:$D$100,2,FALSE)='Intermediate Lookups'!$A7&amp;'Intermediate Lookups'!I$1,$B$434, ""))</f>
        <v/>
      </c>
      <c r="J442" s="10" t="str">
        <f>IF($B$434="","",IF(VLOOKUP($B$434,Samples!$A$3:$D$100,2,FALSE)='Intermediate Lookups'!$A7&amp;'Intermediate Lookups'!J$1,$B$434, ""))</f>
        <v/>
      </c>
      <c r="K442" s="10" t="str">
        <f>IF($B$434="","",IF(VLOOKUP($B$434,Samples!$A$3:$D$100,2,FALSE)='Intermediate Lookups'!$A7&amp;'Intermediate Lookups'!K$1,$B$434, ""))</f>
        <v/>
      </c>
      <c r="L442" s="10" t="str">
        <f>IF($B$434="","",IF(VLOOKUP($B$434,Samples!$A$3:$D$100,2,FALSE)='Intermediate Lookups'!$A7&amp;'Intermediate Lookups'!L$1,$B$434, ""))</f>
        <v/>
      </c>
      <c r="M442" s="10" t="str">
        <f>IF($B$434="","",IF(VLOOKUP($B$434,Samples!$A$3:$D$100,2,FALSE)='Intermediate Lookups'!$A7&amp;'Intermediate Lookups'!M$1,$B$434, ""))</f>
        <v/>
      </c>
    </row>
    <row r="443" spans="1:14" x14ac:dyDescent="0.25">
      <c r="A443" t="str">
        <f>IF(B434="","","G")</f>
        <v/>
      </c>
      <c r="B443" s="10" t="str">
        <f>IF($B$434="","",IF(VLOOKUP($B$434,Samples!$A$3:$D$100,2,FALSE)='Intermediate Lookups'!$A8&amp;'Intermediate Lookups'!B$1,$B$434, ""))</f>
        <v/>
      </c>
      <c r="C443" s="10" t="str">
        <f>IF($B$434="","",IF(VLOOKUP($B$434,Samples!$A$3:$D$100,2,FALSE)='Intermediate Lookups'!$A8&amp;'Intermediate Lookups'!C$1,$B$434, ""))</f>
        <v/>
      </c>
      <c r="D443" s="10" t="str">
        <f>IF($B$434="","",IF(VLOOKUP($B$434,Samples!$A$3:$D$100,2,FALSE)='Intermediate Lookups'!$A8&amp;'Intermediate Lookups'!D$1,$B$434, ""))</f>
        <v/>
      </c>
      <c r="E443" s="10" t="str">
        <f>IF($B$434="","",IF(VLOOKUP($B$434,Samples!$A$3:$D$100,2,FALSE)='Intermediate Lookups'!$A8&amp;'Intermediate Lookups'!E$1,$B$434, ""))</f>
        <v/>
      </c>
      <c r="F443" s="10" t="str">
        <f>IF($B$434="","",IF(VLOOKUP($B$434,Samples!$A$3:$D$100,2,FALSE)='Intermediate Lookups'!$A8&amp;'Intermediate Lookups'!F$1,$B$434, ""))</f>
        <v/>
      </c>
      <c r="G443" s="10" t="str">
        <f>IF($B$434="","",IF(VLOOKUP($B$434,Samples!$A$3:$D$100,2,FALSE)='Intermediate Lookups'!$A8&amp;'Intermediate Lookups'!G$1,$B$434, ""))</f>
        <v/>
      </c>
      <c r="H443" s="10" t="str">
        <f>IF($B$434="","",IF(VLOOKUP($B$434,Samples!$A$3:$D$100,2,FALSE)='Intermediate Lookups'!$A8&amp;'Intermediate Lookups'!H$1,$B$434, ""))</f>
        <v/>
      </c>
      <c r="I443" s="10" t="str">
        <f>IF($B$434="","",IF(VLOOKUP($B$434,Samples!$A$3:$D$100,2,FALSE)='Intermediate Lookups'!$A8&amp;'Intermediate Lookups'!I$1,$B$434, ""))</f>
        <v/>
      </c>
      <c r="J443" s="10" t="str">
        <f>IF($B$434="","",IF(VLOOKUP($B$434,Samples!$A$3:$D$100,2,FALSE)='Intermediate Lookups'!$A8&amp;'Intermediate Lookups'!J$1,$B$434, ""))</f>
        <v/>
      </c>
      <c r="K443" s="10" t="str">
        <f>IF($B$434="","",IF(VLOOKUP($B$434,Samples!$A$3:$D$100,2,FALSE)='Intermediate Lookups'!$A8&amp;'Intermediate Lookups'!K$1,$B$434, ""))</f>
        <v/>
      </c>
      <c r="L443" s="10" t="str">
        <f>IF($B$434="","",IF(VLOOKUP($B$434,Samples!$A$3:$D$100,2,FALSE)='Intermediate Lookups'!$A8&amp;'Intermediate Lookups'!L$1,$B$434, ""))</f>
        <v/>
      </c>
      <c r="M443" s="10" t="str">
        <f>IF($B$434="","",IF(VLOOKUP($B$434,Samples!$A$3:$D$100,2,FALSE)='Intermediate Lookups'!$A8&amp;'Intermediate Lookups'!M$1,$B$434, ""))</f>
        <v/>
      </c>
    </row>
    <row r="444" spans="1:14" x14ac:dyDescent="0.25">
      <c r="A444" t="str">
        <f>IF(B434="","","H")</f>
        <v/>
      </c>
      <c r="B444" s="10" t="str">
        <f>IF($B$434="","",IF(VLOOKUP($B$434,Samples!$A$3:$D$100,2,FALSE)='Intermediate Lookups'!$A9&amp;'Intermediate Lookups'!B$1,$B$434, ""))</f>
        <v/>
      </c>
      <c r="C444" s="10" t="str">
        <f>IF($B$434="","",IF(VLOOKUP($B$434,Samples!$A$3:$D$100,2,FALSE)='Intermediate Lookups'!$A9&amp;'Intermediate Lookups'!C$1,$B$434, ""))</f>
        <v/>
      </c>
      <c r="D444" s="10" t="str">
        <f>IF($B$434="","",IF(VLOOKUP($B$434,Samples!$A$3:$D$100,2,FALSE)='Intermediate Lookups'!$A9&amp;'Intermediate Lookups'!D$1,$B$434, ""))</f>
        <v/>
      </c>
      <c r="E444" s="10" t="str">
        <f>IF($B$434="","",IF(VLOOKUP($B$434,Samples!$A$3:$D$100,2,FALSE)='Intermediate Lookups'!$A9&amp;'Intermediate Lookups'!E$1,$B$434, ""))</f>
        <v/>
      </c>
      <c r="F444" s="10" t="str">
        <f>IF($B$434="","",IF(VLOOKUP($B$434,Samples!$A$3:$D$100,2,FALSE)='Intermediate Lookups'!$A9&amp;'Intermediate Lookups'!F$1,$B$434, ""))</f>
        <v/>
      </c>
      <c r="G444" s="10" t="str">
        <f>IF($B$434="","",IF(VLOOKUP($B$434,Samples!$A$3:$D$100,2,FALSE)='Intermediate Lookups'!$A9&amp;'Intermediate Lookups'!G$1,$B$434, ""))</f>
        <v/>
      </c>
      <c r="H444" s="10" t="str">
        <f>IF($B$434="","",IF(VLOOKUP($B$434,Samples!$A$3:$D$100,2,FALSE)='Intermediate Lookups'!$A9&amp;'Intermediate Lookups'!H$1,$B$434, ""))</f>
        <v/>
      </c>
      <c r="I444" s="10" t="str">
        <f>IF($B$434="","",IF(VLOOKUP($B$434,Samples!$A$3:$D$100,2,FALSE)='Intermediate Lookups'!$A9&amp;'Intermediate Lookups'!I$1,$B$434, ""))</f>
        <v/>
      </c>
      <c r="J444" s="10" t="str">
        <f>IF($B$434="","",IF(VLOOKUP($B$434,Samples!$A$3:$D$100,2,FALSE)='Intermediate Lookups'!$A9&amp;'Intermediate Lookups'!J$1,$B$434, ""))</f>
        <v/>
      </c>
      <c r="K444" s="10" t="str">
        <f>IF($B$434="","",IF(VLOOKUP($B$434,Samples!$A$3:$D$100,2,FALSE)='Intermediate Lookups'!$A9&amp;'Intermediate Lookups'!K$1,$B$434, ""))</f>
        <v/>
      </c>
      <c r="L444" s="10" t="str">
        <f>IF($B$434="","",IF(VLOOKUP($B$434,Samples!$A$3:$D$100,2,FALSE)='Intermediate Lookups'!$A9&amp;'Intermediate Lookups'!L$1,$B$434, ""))</f>
        <v/>
      </c>
      <c r="M444" s="10" t="str">
        <f>IF($B$434="","",IF(VLOOKUP($B$434,Samples!$A$3:$D$100,2,FALSE)='Intermediate Lookups'!$A9&amp;'Intermediate Lookups'!M$1,$B$434, ""))</f>
        <v/>
      </c>
    </row>
    <row r="446" spans="1:14" x14ac:dyDescent="0.25">
      <c r="A446" t="str">
        <f>IF(B446="","","Pipetting step")</f>
        <v/>
      </c>
      <c r="B446" t="str">
        <f>IF(ISBLANK(Samples!A40),"",Samples!A40)</f>
        <v/>
      </c>
      <c r="C446" t="str">
        <f>IF(B446="","",VLOOKUP(B446,Samples!$A$3:$D$100,4,FALSE))</f>
        <v/>
      </c>
      <c r="D446" t="str">
        <f>IF(B446="","",8)</f>
        <v/>
      </c>
      <c r="E446" t="str">
        <f>IF(B446="","",12)</f>
        <v/>
      </c>
      <c r="F446" t="str">
        <f>IF(B446="","","Standard")</f>
        <v/>
      </c>
      <c r="G446" t="str">
        <f>IF(B446="","","Color")</f>
        <v/>
      </c>
      <c r="I446" t="str">
        <f>IF(B446="","",6)</f>
        <v/>
      </c>
      <c r="J446" t="str">
        <f>IF(B446="","",6)</f>
        <v/>
      </c>
      <c r="K446" t="str">
        <f>IF(B446="","","Normal")</f>
        <v/>
      </c>
      <c r="L446" t="str">
        <f>IF(B446="","","Single-channel")</f>
        <v/>
      </c>
      <c r="M446" t="str">
        <f>IF(B446="","","No")</f>
        <v/>
      </c>
      <c r="N446" t="str">
        <f>IF(B446="","","No")</f>
        <v/>
      </c>
    </row>
    <row r="447" spans="1:14" x14ac:dyDescent="0.25">
      <c r="M447" t="str">
        <f>IF(B446="","","Per well")</f>
        <v/>
      </c>
      <c r="N447" t="str">
        <f>IF(B446="","","On source")</f>
        <v/>
      </c>
    </row>
    <row r="448" spans="1:14" x14ac:dyDescent="0.25">
      <c r="B448" t="str">
        <f>IF(B446="","",1)</f>
        <v/>
      </c>
      <c r="C448" t="str">
        <f>IF(B446="","",2)</f>
        <v/>
      </c>
      <c r="D448" t="str">
        <f>IF(B446="","",3)</f>
        <v/>
      </c>
      <c r="E448" t="str">
        <f>IF(B446="","",4)</f>
        <v/>
      </c>
      <c r="F448" t="str">
        <f>IF(B446="","",5)</f>
        <v/>
      </c>
      <c r="G448" t="str">
        <f>IF(B446="","",6)</f>
        <v/>
      </c>
      <c r="H448" t="str">
        <f>IF(B446="","",7)</f>
        <v/>
      </c>
      <c r="I448" t="str">
        <f>IF(B446="","",8)</f>
        <v/>
      </c>
      <c r="J448" t="str">
        <f>IF(B446="","",9)</f>
        <v/>
      </c>
      <c r="K448" t="str">
        <f>IF(B446="","",10)</f>
        <v/>
      </c>
      <c r="L448" t="str">
        <f>IF(B446="","",11)</f>
        <v/>
      </c>
      <c r="M448" t="str">
        <f>IF(B446="","",12)</f>
        <v/>
      </c>
    </row>
    <row r="449" spans="1:14" x14ac:dyDescent="0.25">
      <c r="A449" t="str">
        <f>IF(B446="","","A")</f>
        <v/>
      </c>
      <c r="B449" s="10" t="str">
        <f>IF($B$446="","",IF(VLOOKUP($B$446,Samples!$A$3:$D$100,2,FALSE)='Intermediate Lookups'!$A2&amp;'Intermediate Lookups'!B$1,$B$446, ""))</f>
        <v/>
      </c>
      <c r="C449" s="10" t="str">
        <f>IF($B$446="","",IF(VLOOKUP($B$446,Samples!$A$3:$D$100,2,FALSE)='Intermediate Lookups'!$A2&amp;'Intermediate Lookups'!C$1,$B$446, ""))</f>
        <v/>
      </c>
      <c r="D449" s="10" t="str">
        <f>IF($B$446="","",IF(VLOOKUP($B$446,Samples!$A$3:$D$100,2,FALSE)='Intermediate Lookups'!$A2&amp;'Intermediate Lookups'!D$1,$B$446, ""))</f>
        <v/>
      </c>
      <c r="E449" s="10" t="str">
        <f>IF($B$446="","",IF(VLOOKUP($B$446,Samples!$A$3:$D$100,2,FALSE)='Intermediate Lookups'!$A2&amp;'Intermediate Lookups'!E$1,$B$446, ""))</f>
        <v/>
      </c>
      <c r="F449" s="10" t="str">
        <f>IF($B$446="","",IF(VLOOKUP($B$446,Samples!$A$3:$D$100,2,FALSE)='Intermediate Lookups'!$A2&amp;'Intermediate Lookups'!F$1,$B$446, ""))</f>
        <v/>
      </c>
      <c r="G449" s="10" t="str">
        <f>IF($B$446="","",IF(VLOOKUP($B$446,Samples!$A$3:$D$100,2,FALSE)='Intermediate Lookups'!$A2&amp;'Intermediate Lookups'!G$1,$B$446, ""))</f>
        <v/>
      </c>
      <c r="H449" s="10" t="str">
        <f>IF($B$446="","",IF(VLOOKUP($B$446,Samples!$A$3:$D$100,2,FALSE)='Intermediate Lookups'!$A2&amp;'Intermediate Lookups'!H$1,$B$446, ""))</f>
        <v/>
      </c>
      <c r="I449" s="10" t="str">
        <f>IF($B$446="","",IF(VLOOKUP($B$446,Samples!$A$3:$D$100,2,FALSE)='Intermediate Lookups'!$A2&amp;'Intermediate Lookups'!I$1,$B$446, ""))</f>
        <v/>
      </c>
      <c r="J449" s="10" t="str">
        <f>IF($B$446="","",IF(VLOOKUP($B$446,Samples!$A$3:$D$100,2,FALSE)='Intermediate Lookups'!$A2&amp;'Intermediate Lookups'!J$1,$B$446, ""))</f>
        <v/>
      </c>
      <c r="K449" s="10" t="str">
        <f>IF($B$446="","",IF(VLOOKUP($B$446,Samples!$A$3:$D$100,2,FALSE)='Intermediate Lookups'!$A2&amp;'Intermediate Lookups'!K$1,$B$446, ""))</f>
        <v/>
      </c>
      <c r="L449" s="10" t="str">
        <f>IF($B$446="","",IF(VLOOKUP($B$446,Samples!$A$3:$D$100,2,FALSE)='Intermediate Lookups'!$A2&amp;'Intermediate Lookups'!L$1,$B$446, ""))</f>
        <v/>
      </c>
      <c r="M449" s="10" t="str">
        <f>IF($B$446="","",IF(VLOOKUP($B$446,Samples!$A$3:$D$100,2,FALSE)='Intermediate Lookups'!$A2&amp;'Intermediate Lookups'!M$1,$B$446, ""))</f>
        <v/>
      </c>
    </row>
    <row r="450" spans="1:14" x14ac:dyDescent="0.25">
      <c r="A450" t="str">
        <f>IF(B446="","","B")</f>
        <v/>
      </c>
      <c r="B450" s="10" t="str">
        <f>IF($B$446="","",IF(VLOOKUP($B$446,Samples!$A$3:$D$100,2,FALSE)='Intermediate Lookups'!$A3&amp;'Intermediate Lookups'!B$1,$B$446, ""))</f>
        <v/>
      </c>
      <c r="C450" s="10" t="str">
        <f>IF($B$446="","",IF(VLOOKUP($B$446,Samples!$A$3:$D$100,2,FALSE)='Intermediate Lookups'!$A3&amp;'Intermediate Lookups'!C$1,$B$446, ""))</f>
        <v/>
      </c>
      <c r="D450" s="10" t="str">
        <f>IF($B$446="","",IF(VLOOKUP($B$446,Samples!$A$3:$D$100,2,FALSE)='Intermediate Lookups'!$A3&amp;'Intermediate Lookups'!D$1,$B$446, ""))</f>
        <v/>
      </c>
      <c r="E450" s="10" t="str">
        <f>IF($B$446="","",IF(VLOOKUP($B$446,Samples!$A$3:$D$100,2,FALSE)='Intermediate Lookups'!$A3&amp;'Intermediate Lookups'!E$1,$B$446, ""))</f>
        <v/>
      </c>
      <c r="F450" s="10" t="str">
        <f>IF($B$446="","",IF(VLOOKUP($B$446,Samples!$A$3:$D$100,2,FALSE)='Intermediate Lookups'!$A3&amp;'Intermediate Lookups'!F$1,$B$446, ""))</f>
        <v/>
      </c>
      <c r="G450" s="10" t="str">
        <f>IF($B$446="","",IF(VLOOKUP($B$446,Samples!$A$3:$D$100,2,FALSE)='Intermediate Lookups'!$A3&amp;'Intermediate Lookups'!G$1,$B$446, ""))</f>
        <v/>
      </c>
      <c r="H450" s="10" t="str">
        <f>IF($B$446="","",IF(VLOOKUP($B$446,Samples!$A$3:$D$100,2,FALSE)='Intermediate Lookups'!$A3&amp;'Intermediate Lookups'!H$1,$B$446, ""))</f>
        <v/>
      </c>
      <c r="I450" s="10" t="str">
        <f>IF($B$446="","",IF(VLOOKUP($B$446,Samples!$A$3:$D$100,2,FALSE)='Intermediate Lookups'!$A3&amp;'Intermediate Lookups'!I$1,$B$446, ""))</f>
        <v/>
      </c>
      <c r="J450" s="10" t="str">
        <f>IF($B$446="","",IF(VLOOKUP($B$446,Samples!$A$3:$D$100,2,FALSE)='Intermediate Lookups'!$A3&amp;'Intermediate Lookups'!J$1,$B$446, ""))</f>
        <v/>
      </c>
      <c r="K450" s="10" t="str">
        <f>IF($B$446="","",IF(VLOOKUP($B$446,Samples!$A$3:$D$100,2,FALSE)='Intermediate Lookups'!$A3&amp;'Intermediate Lookups'!K$1,$B$446, ""))</f>
        <v/>
      </c>
      <c r="L450" s="10" t="str">
        <f>IF($B$446="","",IF(VLOOKUP($B$446,Samples!$A$3:$D$100,2,FALSE)='Intermediate Lookups'!$A3&amp;'Intermediate Lookups'!L$1,$B$446, ""))</f>
        <v/>
      </c>
      <c r="M450" s="10" t="str">
        <f>IF($B$446="","",IF(VLOOKUP($B$446,Samples!$A$3:$D$100,2,FALSE)='Intermediate Lookups'!$A3&amp;'Intermediate Lookups'!M$1,$B$446, ""))</f>
        <v/>
      </c>
    </row>
    <row r="451" spans="1:14" x14ac:dyDescent="0.25">
      <c r="A451" t="str">
        <f>IF(B446="","","C")</f>
        <v/>
      </c>
      <c r="B451" s="10" t="str">
        <f>IF($B$446="","",IF(VLOOKUP($B$446,Samples!$A$3:$D$100,2,FALSE)='Intermediate Lookups'!$A4&amp;'Intermediate Lookups'!B$1,$B$446, ""))</f>
        <v/>
      </c>
      <c r="C451" s="10" t="str">
        <f>IF($B$446="","",IF(VLOOKUP($B$446,Samples!$A$3:$D$100,2,FALSE)='Intermediate Lookups'!$A4&amp;'Intermediate Lookups'!C$1,$B$446, ""))</f>
        <v/>
      </c>
      <c r="D451" s="10" t="str">
        <f>IF($B$446="","",IF(VLOOKUP($B$446,Samples!$A$3:$D$100,2,FALSE)='Intermediate Lookups'!$A4&amp;'Intermediate Lookups'!D$1,$B$446, ""))</f>
        <v/>
      </c>
      <c r="E451" s="10" t="str">
        <f>IF($B$446="","",IF(VLOOKUP($B$446,Samples!$A$3:$D$100,2,FALSE)='Intermediate Lookups'!$A4&amp;'Intermediate Lookups'!E$1,$B$446, ""))</f>
        <v/>
      </c>
      <c r="F451" s="10" t="str">
        <f>IF($B$446="","",IF(VLOOKUP($B$446,Samples!$A$3:$D$100,2,FALSE)='Intermediate Lookups'!$A4&amp;'Intermediate Lookups'!F$1,$B$446, ""))</f>
        <v/>
      </c>
      <c r="G451" s="10" t="str">
        <f>IF($B$446="","",IF(VLOOKUP($B$446,Samples!$A$3:$D$100,2,FALSE)='Intermediate Lookups'!$A4&amp;'Intermediate Lookups'!G$1,$B$446, ""))</f>
        <v/>
      </c>
      <c r="H451" s="10" t="str">
        <f>IF($B$446="","",IF(VLOOKUP($B$446,Samples!$A$3:$D$100,2,FALSE)='Intermediate Lookups'!$A4&amp;'Intermediate Lookups'!H$1,$B$446, ""))</f>
        <v/>
      </c>
      <c r="I451" s="10" t="str">
        <f>IF($B$446="","",IF(VLOOKUP($B$446,Samples!$A$3:$D$100,2,FALSE)='Intermediate Lookups'!$A4&amp;'Intermediate Lookups'!I$1,$B$446, ""))</f>
        <v/>
      </c>
      <c r="J451" s="10" t="str">
        <f>IF($B$446="","",IF(VLOOKUP($B$446,Samples!$A$3:$D$100,2,FALSE)='Intermediate Lookups'!$A4&amp;'Intermediate Lookups'!J$1,$B$446, ""))</f>
        <v/>
      </c>
      <c r="K451" s="10" t="str">
        <f>IF($B$446="","",IF(VLOOKUP($B$446,Samples!$A$3:$D$100,2,FALSE)='Intermediate Lookups'!$A4&amp;'Intermediate Lookups'!K$1,$B$446, ""))</f>
        <v/>
      </c>
      <c r="L451" s="10" t="str">
        <f>IF($B$446="","",IF(VLOOKUP($B$446,Samples!$A$3:$D$100,2,FALSE)='Intermediate Lookups'!$A4&amp;'Intermediate Lookups'!L$1,$B$446, ""))</f>
        <v/>
      </c>
      <c r="M451" s="10" t="str">
        <f>IF($B$446="","",IF(VLOOKUP($B$446,Samples!$A$3:$D$100,2,FALSE)='Intermediate Lookups'!$A4&amp;'Intermediate Lookups'!M$1,$B$446, ""))</f>
        <v/>
      </c>
    </row>
    <row r="452" spans="1:14" x14ac:dyDescent="0.25">
      <c r="A452" t="str">
        <f>IF(B446="","","D")</f>
        <v/>
      </c>
      <c r="B452" s="10" t="str">
        <f>IF($B$446="","",IF(VLOOKUP($B$446,Samples!$A$3:$D$100,2,FALSE)='Intermediate Lookups'!$A5&amp;'Intermediate Lookups'!B$1,$B$446, ""))</f>
        <v/>
      </c>
      <c r="C452" s="10" t="str">
        <f>IF($B$446="","",IF(VLOOKUP($B$446,Samples!$A$3:$D$100,2,FALSE)='Intermediate Lookups'!$A5&amp;'Intermediate Lookups'!C$1,$B$446, ""))</f>
        <v/>
      </c>
      <c r="D452" s="10" t="str">
        <f>IF($B$446="","",IF(VLOOKUP($B$446,Samples!$A$3:$D$100,2,FALSE)='Intermediate Lookups'!$A5&amp;'Intermediate Lookups'!D$1,$B$446, ""))</f>
        <v/>
      </c>
      <c r="E452" s="10" t="str">
        <f>IF($B$446="","",IF(VLOOKUP($B$446,Samples!$A$3:$D$100,2,FALSE)='Intermediate Lookups'!$A5&amp;'Intermediate Lookups'!E$1,$B$446, ""))</f>
        <v/>
      </c>
      <c r="F452" s="10" t="str">
        <f>IF($B$446="","",IF(VLOOKUP($B$446,Samples!$A$3:$D$100,2,FALSE)='Intermediate Lookups'!$A5&amp;'Intermediate Lookups'!F$1,$B$446, ""))</f>
        <v/>
      </c>
      <c r="G452" s="10" t="str">
        <f>IF($B$446="","",IF(VLOOKUP($B$446,Samples!$A$3:$D$100,2,FALSE)='Intermediate Lookups'!$A5&amp;'Intermediate Lookups'!G$1,$B$446, ""))</f>
        <v/>
      </c>
      <c r="H452" s="10" t="str">
        <f>IF($B$446="","",IF(VLOOKUP($B$446,Samples!$A$3:$D$100,2,FALSE)='Intermediate Lookups'!$A5&amp;'Intermediate Lookups'!H$1,$B$446, ""))</f>
        <v/>
      </c>
      <c r="I452" s="10" t="str">
        <f>IF($B$446="","",IF(VLOOKUP($B$446,Samples!$A$3:$D$100,2,FALSE)='Intermediate Lookups'!$A5&amp;'Intermediate Lookups'!I$1,$B$446, ""))</f>
        <v/>
      </c>
      <c r="J452" s="10" t="str">
        <f>IF($B$446="","",IF(VLOOKUP($B$446,Samples!$A$3:$D$100,2,FALSE)='Intermediate Lookups'!$A5&amp;'Intermediate Lookups'!J$1,$B$446, ""))</f>
        <v/>
      </c>
      <c r="K452" s="10" t="str">
        <f>IF($B$446="","",IF(VLOOKUP($B$446,Samples!$A$3:$D$100,2,FALSE)='Intermediate Lookups'!$A5&amp;'Intermediate Lookups'!K$1,$B$446, ""))</f>
        <v/>
      </c>
      <c r="L452" s="10" t="str">
        <f>IF($B$446="","",IF(VLOOKUP($B$446,Samples!$A$3:$D$100,2,FALSE)='Intermediate Lookups'!$A5&amp;'Intermediate Lookups'!L$1,$B$446, ""))</f>
        <v/>
      </c>
      <c r="M452" s="10" t="str">
        <f>IF($B$446="","",IF(VLOOKUP($B$446,Samples!$A$3:$D$100,2,FALSE)='Intermediate Lookups'!$A5&amp;'Intermediate Lookups'!M$1,$B$446, ""))</f>
        <v/>
      </c>
    </row>
    <row r="453" spans="1:14" x14ac:dyDescent="0.25">
      <c r="A453" t="str">
        <f>IF(B446="","","E")</f>
        <v/>
      </c>
      <c r="B453" s="10" t="str">
        <f>IF($B$446="","",IF(VLOOKUP($B$446,Samples!$A$3:$D$100,2,FALSE)='Intermediate Lookups'!$A6&amp;'Intermediate Lookups'!B$1,$B$446, ""))</f>
        <v/>
      </c>
      <c r="C453" s="10" t="str">
        <f>IF($B$446="","",IF(VLOOKUP($B$446,Samples!$A$3:$D$100,2,FALSE)='Intermediate Lookups'!$A6&amp;'Intermediate Lookups'!C$1,$B$446, ""))</f>
        <v/>
      </c>
      <c r="D453" s="10" t="str">
        <f>IF($B$446="","",IF(VLOOKUP($B$446,Samples!$A$3:$D$100,2,FALSE)='Intermediate Lookups'!$A6&amp;'Intermediate Lookups'!D$1,$B$446, ""))</f>
        <v/>
      </c>
      <c r="E453" s="10" t="str">
        <f>IF($B$446="","",IF(VLOOKUP($B$446,Samples!$A$3:$D$100,2,FALSE)='Intermediate Lookups'!$A6&amp;'Intermediate Lookups'!E$1,$B$446, ""))</f>
        <v/>
      </c>
      <c r="F453" s="10" t="str">
        <f>IF($B$446="","",IF(VLOOKUP($B$446,Samples!$A$3:$D$100,2,FALSE)='Intermediate Lookups'!$A6&amp;'Intermediate Lookups'!F$1,$B$446, ""))</f>
        <v/>
      </c>
      <c r="G453" s="10" t="str">
        <f>IF($B$446="","",IF(VLOOKUP($B$446,Samples!$A$3:$D$100,2,FALSE)='Intermediate Lookups'!$A6&amp;'Intermediate Lookups'!G$1,$B$446, ""))</f>
        <v/>
      </c>
      <c r="H453" s="10" t="str">
        <f>IF($B$446="","",IF(VLOOKUP($B$446,Samples!$A$3:$D$100,2,FALSE)='Intermediate Lookups'!$A6&amp;'Intermediate Lookups'!H$1,$B$446, ""))</f>
        <v/>
      </c>
      <c r="I453" s="10" t="str">
        <f>IF($B$446="","",IF(VLOOKUP($B$446,Samples!$A$3:$D$100,2,FALSE)='Intermediate Lookups'!$A6&amp;'Intermediate Lookups'!I$1,$B$446, ""))</f>
        <v/>
      </c>
      <c r="J453" s="10" t="str">
        <f>IF($B$446="","",IF(VLOOKUP($B$446,Samples!$A$3:$D$100,2,FALSE)='Intermediate Lookups'!$A6&amp;'Intermediate Lookups'!J$1,$B$446, ""))</f>
        <v/>
      </c>
      <c r="K453" s="10" t="str">
        <f>IF($B$446="","",IF(VLOOKUP($B$446,Samples!$A$3:$D$100,2,FALSE)='Intermediate Lookups'!$A6&amp;'Intermediate Lookups'!K$1,$B$446, ""))</f>
        <v/>
      </c>
      <c r="L453" s="10" t="str">
        <f>IF($B$446="","",IF(VLOOKUP($B$446,Samples!$A$3:$D$100,2,FALSE)='Intermediate Lookups'!$A6&amp;'Intermediate Lookups'!L$1,$B$446, ""))</f>
        <v/>
      </c>
      <c r="M453" s="10" t="str">
        <f>IF($B$446="","",IF(VLOOKUP($B$446,Samples!$A$3:$D$100,2,FALSE)='Intermediate Lookups'!$A6&amp;'Intermediate Lookups'!M$1,$B$446, ""))</f>
        <v/>
      </c>
    </row>
    <row r="454" spans="1:14" x14ac:dyDescent="0.25">
      <c r="A454" t="str">
        <f>IF(B446="","","F")</f>
        <v/>
      </c>
      <c r="B454" s="10" t="str">
        <f>IF($B$446="","",IF(VLOOKUP($B$446,Samples!$A$3:$D$100,2,FALSE)='Intermediate Lookups'!$A7&amp;'Intermediate Lookups'!B$1,$B$446, ""))</f>
        <v/>
      </c>
      <c r="C454" s="10" t="str">
        <f>IF($B$446="","",IF(VLOOKUP($B$446,Samples!$A$3:$D$100,2,FALSE)='Intermediate Lookups'!$A7&amp;'Intermediate Lookups'!C$1,$B$446, ""))</f>
        <v/>
      </c>
      <c r="D454" s="10" t="str">
        <f>IF($B$446="","",IF(VLOOKUP($B$446,Samples!$A$3:$D$100,2,FALSE)='Intermediate Lookups'!$A7&amp;'Intermediate Lookups'!D$1,$B$446, ""))</f>
        <v/>
      </c>
      <c r="E454" s="10" t="str">
        <f>IF($B$446="","",IF(VLOOKUP($B$446,Samples!$A$3:$D$100,2,FALSE)='Intermediate Lookups'!$A7&amp;'Intermediate Lookups'!E$1,$B$446, ""))</f>
        <v/>
      </c>
      <c r="F454" s="10" t="str">
        <f>IF($B$446="","",IF(VLOOKUP($B$446,Samples!$A$3:$D$100,2,FALSE)='Intermediate Lookups'!$A7&amp;'Intermediate Lookups'!F$1,$B$446, ""))</f>
        <v/>
      </c>
      <c r="G454" s="10" t="str">
        <f>IF($B$446="","",IF(VLOOKUP($B$446,Samples!$A$3:$D$100,2,FALSE)='Intermediate Lookups'!$A7&amp;'Intermediate Lookups'!G$1,$B$446, ""))</f>
        <v/>
      </c>
      <c r="H454" s="10" t="str">
        <f>IF($B$446="","",IF(VLOOKUP($B$446,Samples!$A$3:$D$100,2,FALSE)='Intermediate Lookups'!$A7&amp;'Intermediate Lookups'!H$1,$B$446, ""))</f>
        <v/>
      </c>
      <c r="I454" s="10" t="str">
        <f>IF($B$446="","",IF(VLOOKUP($B$446,Samples!$A$3:$D$100,2,FALSE)='Intermediate Lookups'!$A7&amp;'Intermediate Lookups'!I$1,$B$446, ""))</f>
        <v/>
      </c>
      <c r="J454" s="10" t="str">
        <f>IF($B$446="","",IF(VLOOKUP($B$446,Samples!$A$3:$D$100,2,FALSE)='Intermediate Lookups'!$A7&amp;'Intermediate Lookups'!J$1,$B$446, ""))</f>
        <v/>
      </c>
      <c r="K454" s="10" t="str">
        <f>IF($B$446="","",IF(VLOOKUP($B$446,Samples!$A$3:$D$100,2,FALSE)='Intermediate Lookups'!$A7&amp;'Intermediate Lookups'!K$1,$B$446, ""))</f>
        <v/>
      </c>
      <c r="L454" s="10" t="str">
        <f>IF($B$446="","",IF(VLOOKUP($B$446,Samples!$A$3:$D$100,2,FALSE)='Intermediate Lookups'!$A7&amp;'Intermediate Lookups'!L$1,$B$446, ""))</f>
        <v/>
      </c>
      <c r="M454" s="10" t="str">
        <f>IF($B$446="","",IF(VLOOKUP($B$446,Samples!$A$3:$D$100,2,FALSE)='Intermediate Lookups'!$A7&amp;'Intermediate Lookups'!M$1,$B$446, ""))</f>
        <v/>
      </c>
    </row>
    <row r="455" spans="1:14" x14ac:dyDescent="0.25">
      <c r="A455" t="str">
        <f>IF(B446="","","G")</f>
        <v/>
      </c>
      <c r="B455" s="10" t="str">
        <f>IF($B$446="","",IF(VLOOKUP($B$446,Samples!$A$3:$D$100,2,FALSE)='Intermediate Lookups'!$A8&amp;'Intermediate Lookups'!B$1,$B$446, ""))</f>
        <v/>
      </c>
      <c r="C455" s="10" t="str">
        <f>IF($B$446="","",IF(VLOOKUP($B$446,Samples!$A$3:$D$100,2,FALSE)='Intermediate Lookups'!$A8&amp;'Intermediate Lookups'!C$1,$B$446, ""))</f>
        <v/>
      </c>
      <c r="D455" s="10" t="str">
        <f>IF($B$446="","",IF(VLOOKUP($B$446,Samples!$A$3:$D$100,2,FALSE)='Intermediate Lookups'!$A8&amp;'Intermediate Lookups'!D$1,$B$446, ""))</f>
        <v/>
      </c>
      <c r="E455" s="10" t="str">
        <f>IF($B$446="","",IF(VLOOKUP($B$446,Samples!$A$3:$D$100,2,FALSE)='Intermediate Lookups'!$A8&amp;'Intermediate Lookups'!E$1,$B$446, ""))</f>
        <v/>
      </c>
      <c r="F455" s="10" t="str">
        <f>IF($B$446="","",IF(VLOOKUP($B$446,Samples!$A$3:$D$100,2,FALSE)='Intermediate Lookups'!$A8&amp;'Intermediate Lookups'!F$1,$B$446, ""))</f>
        <v/>
      </c>
      <c r="G455" s="10" t="str">
        <f>IF($B$446="","",IF(VLOOKUP($B$446,Samples!$A$3:$D$100,2,FALSE)='Intermediate Lookups'!$A8&amp;'Intermediate Lookups'!G$1,$B$446, ""))</f>
        <v/>
      </c>
      <c r="H455" s="10" t="str">
        <f>IF($B$446="","",IF(VLOOKUP($B$446,Samples!$A$3:$D$100,2,FALSE)='Intermediate Lookups'!$A8&amp;'Intermediate Lookups'!H$1,$B$446, ""))</f>
        <v/>
      </c>
      <c r="I455" s="10" t="str">
        <f>IF($B$446="","",IF(VLOOKUP($B$446,Samples!$A$3:$D$100,2,FALSE)='Intermediate Lookups'!$A8&amp;'Intermediate Lookups'!I$1,$B$446, ""))</f>
        <v/>
      </c>
      <c r="J455" s="10" t="str">
        <f>IF($B$446="","",IF(VLOOKUP($B$446,Samples!$A$3:$D$100,2,FALSE)='Intermediate Lookups'!$A8&amp;'Intermediate Lookups'!J$1,$B$446, ""))</f>
        <v/>
      </c>
      <c r="K455" s="10" t="str">
        <f>IF($B$446="","",IF(VLOOKUP($B$446,Samples!$A$3:$D$100,2,FALSE)='Intermediate Lookups'!$A8&amp;'Intermediate Lookups'!K$1,$B$446, ""))</f>
        <v/>
      </c>
      <c r="L455" s="10" t="str">
        <f>IF($B$446="","",IF(VLOOKUP($B$446,Samples!$A$3:$D$100,2,FALSE)='Intermediate Lookups'!$A8&amp;'Intermediate Lookups'!L$1,$B$446, ""))</f>
        <v/>
      </c>
      <c r="M455" s="10" t="str">
        <f>IF($B$446="","",IF(VLOOKUP($B$446,Samples!$A$3:$D$100,2,FALSE)='Intermediate Lookups'!$A8&amp;'Intermediate Lookups'!M$1,$B$446, ""))</f>
        <v/>
      </c>
    </row>
    <row r="456" spans="1:14" x14ac:dyDescent="0.25">
      <c r="A456" t="str">
        <f>IF(B446="","","H")</f>
        <v/>
      </c>
      <c r="B456" s="10" t="str">
        <f>IF($B$446="","",IF(VLOOKUP($B$446,Samples!$A$3:$D$100,2,FALSE)='Intermediate Lookups'!$A9&amp;'Intermediate Lookups'!B$1,$B$446, ""))</f>
        <v/>
      </c>
      <c r="C456" s="10" t="str">
        <f>IF($B$446="","",IF(VLOOKUP($B$446,Samples!$A$3:$D$100,2,FALSE)='Intermediate Lookups'!$A9&amp;'Intermediate Lookups'!C$1,$B$446, ""))</f>
        <v/>
      </c>
      <c r="D456" s="10" t="str">
        <f>IF($B$446="","",IF(VLOOKUP($B$446,Samples!$A$3:$D$100,2,FALSE)='Intermediate Lookups'!$A9&amp;'Intermediate Lookups'!D$1,$B$446, ""))</f>
        <v/>
      </c>
      <c r="E456" s="10" t="str">
        <f>IF($B$446="","",IF(VLOOKUP($B$446,Samples!$A$3:$D$100,2,FALSE)='Intermediate Lookups'!$A9&amp;'Intermediate Lookups'!E$1,$B$446, ""))</f>
        <v/>
      </c>
      <c r="F456" s="10" t="str">
        <f>IF($B$446="","",IF(VLOOKUP($B$446,Samples!$A$3:$D$100,2,FALSE)='Intermediate Lookups'!$A9&amp;'Intermediate Lookups'!F$1,$B$446, ""))</f>
        <v/>
      </c>
      <c r="G456" s="10" t="str">
        <f>IF($B$446="","",IF(VLOOKUP($B$446,Samples!$A$3:$D$100,2,FALSE)='Intermediate Lookups'!$A9&amp;'Intermediate Lookups'!G$1,$B$446, ""))</f>
        <v/>
      </c>
      <c r="H456" s="10" t="str">
        <f>IF($B$446="","",IF(VLOOKUP($B$446,Samples!$A$3:$D$100,2,FALSE)='Intermediate Lookups'!$A9&amp;'Intermediate Lookups'!H$1,$B$446, ""))</f>
        <v/>
      </c>
      <c r="I456" s="10" t="str">
        <f>IF($B$446="","",IF(VLOOKUP($B$446,Samples!$A$3:$D$100,2,FALSE)='Intermediate Lookups'!$A9&amp;'Intermediate Lookups'!I$1,$B$446, ""))</f>
        <v/>
      </c>
      <c r="J456" s="10" t="str">
        <f>IF($B$446="","",IF(VLOOKUP($B$446,Samples!$A$3:$D$100,2,FALSE)='Intermediate Lookups'!$A9&amp;'Intermediate Lookups'!J$1,$B$446, ""))</f>
        <v/>
      </c>
      <c r="K456" s="10" t="str">
        <f>IF($B$446="","",IF(VLOOKUP($B$446,Samples!$A$3:$D$100,2,FALSE)='Intermediate Lookups'!$A9&amp;'Intermediate Lookups'!K$1,$B$446, ""))</f>
        <v/>
      </c>
      <c r="L456" s="10" t="str">
        <f>IF($B$446="","",IF(VLOOKUP($B$446,Samples!$A$3:$D$100,2,FALSE)='Intermediate Lookups'!$A9&amp;'Intermediate Lookups'!L$1,$B$446, ""))</f>
        <v/>
      </c>
      <c r="M456" s="10" t="str">
        <f>IF($B$446="","",IF(VLOOKUP($B$446,Samples!$A$3:$D$100,2,FALSE)='Intermediate Lookups'!$A9&amp;'Intermediate Lookups'!M$1,$B$446, ""))</f>
        <v/>
      </c>
    </row>
    <row r="458" spans="1:14" x14ac:dyDescent="0.25">
      <c r="A458" t="str">
        <f>IF(B458="","","Pipetting step")</f>
        <v/>
      </c>
      <c r="B458" t="str">
        <f>IF(ISBLANK(Samples!A41),"",Samples!A41)</f>
        <v/>
      </c>
      <c r="C458" t="str">
        <f>IF(B458="","",VLOOKUP(B458,Samples!$A$3:$D$100,4,FALSE))</f>
        <v/>
      </c>
      <c r="D458" t="str">
        <f>IF(B458="","",8)</f>
        <v/>
      </c>
      <c r="E458" t="str">
        <f>IF(B458="","",12)</f>
        <v/>
      </c>
      <c r="F458" t="str">
        <f>IF(B458="","","Standard")</f>
        <v/>
      </c>
      <c r="G458" t="str">
        <f>IF(B458="","","Color")</f>
        <v/>
      </c>
      <c r="I458" t="str">
        <f>IF(B458="","",6)</f>
        <v/>
      </c>
      <c r="J458" t="str">
        <f>IF(B458="","",6)</f>
        <v/>
      </c>
      <c r="K458" t="str">
        <f>IF(B458="","","Normal")</f>
        <v/>
      </c>
      <c r="L458" t="str">
        <f>IF(B458="","","Single-channel")</f>
        <v/>
      </c>
      <c r="M458" t="str">
        <f>IF(B458="","","No")</f>
        <v/>
      </c>
      <c r="N458" t="str">
        <f>IF(B458="","","No")</f>
        <v/>
      </c>
    </row>
    <row r="459" spans="1:14" x14ac:dyDescent="0.25">
      <c r="M459" t="str">
        <f>IF(B458="","","Per well")</f>
        <v/>
      </c>
      <c r="N459" t="str">
        <f>IF(B458="","","On source")</f>
        <v/>
      </c>
    </row>
    <row r="460" spans="1:14" x14ac:dyDescent="0.25">
      <c r="B460" t="str">
        <f>IF(B458="","",1)</f>
        <v/>
      </c>
      <c r="C460" t="str">
        <f>IF(B458="","",2)</f>
        <v/>
      </c>
      <c r="D460" t="str">
        <f>IF(B458="","",3)</f>
        <v/>
      </c>
      <c r="E460" t="str">
        <f>IF(B458="","",4)</f>
        <v/>
      </c>
      <c r="F460" t="str">
        <f>IF(B458="","",5)</f>
        <v/>
      </c>
      <c r="G460" t="str">
        <f>IF(B458="","",6)</f>
        <v/>
      </c>
      <c r="H460" t="str">
        <f>IF(B458="","",7)</f>
        <v/>
      </c>
      <c r="I460" t="str">
        <f>IF(B458="","",8)</f>
        <v/>
      </c>
      <c r="J460" t="str">
        <f>IF(B458="","",9)</f>
        <v/>
      </c>
      <c r="K460" t="str">
        <f>IF(B458="","",10)</f>
        <v/>
      </c>
      <c r="L460" t="str">
        <f>IF(B458="","",11)</f>
        <v/>
      </c>
      <c r="M460" t="str">
        <f>IF(B458="","",12)</f>
        <v/>
      </c>
    </row>
    <row r="461" spans="1:14" x14ac:dyDescent="0.25">
      <c r="A461" t="str">
        <f>IF(B458="","","A")</f>
        <v/>
      </c>
      <c r="B461" s="10" t="str">
        <f>IF($B$458="","",IF(VLOOKUP($B$458,Samples!$A$3:$D$100,2,FALSE)='Intermediate Lookups'!$A2&amp;'Intermediate Lookups'!B$1,$B$458, ""))</f>
        <v/>
      </c>
      <c r="C461" s="10" t="str">
        <f>IF($B$458="","",IF(VLOOKUP($B$458,Samples!$A$3:$D$100,2,FALSE)='Intermediate Lookups'!$A2&amp;'Intermediate Lookups'!C$1,$B$458, ""))</f>
        <v/>
      </c>
      <c r="D461" s="10" t="str">
        <f>IF($B$458="","",IF(VLOOKUP($B$458,Samples!$A$3:$D$100,2,FALSE)='Intermediate Lookups'!$A2&amp;'Intermediate Lookups'!D$1,$B$458, ""))</f>
        <v/>
      </c>
      <c r="E461" s="10" t="str">
        <f>IF($B$458="","",IF(VLOOKUP($B$458,Samples!$A$3:$D$100,2,FALSE)='Intermediate Lookups'!$A2&amp;'Intermediate Lookups'!E$1,$B$458, ""))</f>
        <v/>
      </c>
      <c r="F461" s="10" t="str">
        <f>IF($B$458="","",IF(VLOOKUP($B$458,Samples!$A$3:$D$100,2,FALSE)='Intermediate Lookups'!$A2&amp;'Intermediate Lookups'!F$1,$B$458, ""))</f>
        <v/>
      </c>
      <c r="G461" s="10" t="str">
        <f>IF($B$458="","",IF(VLOOKUP($B$458,Samples!$A$3:$D$100,2,FALSE)='Intermediate Lookups'!$A2&amp;'Intermediate Lookups'!G$1,$B$458, ""))</f>
        <v/>
      </c>
      <c r="H461" s="10" t="str">
        <f>IF($B$458="","",IF(VLOOKUP($B$458,Samples!$A$3:$D$100,2,FALSE)='Intermediate Lookups'!$A2&amp;'Intermediate Lookups'!H$1,$B$458, ""))</f>
        <v/>
      </c>
      <c r="I461" s="10" t="str">
        <f>IF($B$458="","",IF(VLOOKUP($B$458,Samples!$A$3:$D$100,2,FALSE)='Intermediate Lookups'!$A2&amp;'Intermediate Lookups'!I$1,$B$458, ""))</f>
        <v/>
      </c>
      <c r="J461" s="10" t="str">
        <f>IF($B$458="","",IF(VLOOKUP($B$458,Samples!$A$3:$D$100,2,FALSE)='Intermediate Lookups'!$A2&amp;'Intermediate Lookups'!J$1,$B$458, ""))</f>
        <v/>
      </c>
      <c r="K461" s="10" t="str">
        <f>IF($B$458="","",IF(VLOOKUP($B$458,Samples!$A$3:$D$100,2,FALSE)='Intermediate Lookups'!$A2&amp;'Intermediate Lookups'!K$1,$B$458, ""))</f>
        <v/>
      </c>
      <c r="L461" s="10" t="str">
        <f>IF($B$458="","",IF(VLOOKUP($B$458,Samples!$A$3:$D$100,2,FALSE)='Intermediate Lookups'!$A2&amp;'Intermediate Lookups'!L$1,$B$458, ""))</f>
        <v/>
      </c>
      <c r="M461" s="10" t="str">
        <f>IF($B$458="","",IF(VLOOKUP($B$458,Samples!$A$3:$D$100,2,FALSE)='Intermediate Lookups'!$A2&amp;'Intermediate Lookups'!M$1,$B$458, ""))</f>
        <v/>
      </c>
    </row>
    <row r="462" spans="1:14" x14ac:dyDescent="0.25">
      <c r="A462" t="str">
        <f>IF(B458="","","B")</f>
        <v/>
      </c>
      <c r="B462" s="10" t="str">
        <f>IF($B$458="","",IF(VLOOKUP($B$458,Samples!$A$3:$D$100,2,FALSE)='Intermediate Lookups'!$A3&amp;'Intermediate Lookups'!B$1,$B$458, ""))</f>
        <v/>
      </c>
      <c r="C462" s="10" t="str">
        <f>IF($B$458="","",IF(VLOOKUP($B$458,Samples!$A$3:$D$100,2,FALSE)='Intermediate Lookups'!$A3&amp;'Intermediate Lookups'!C$1,$B$458, ""))</f>
        <v/>
      </c>
      <c r="D462" s="10" t="str">
        <f>IF($B$458="","",IF(VLOOKUP($B$458,Samples!$A$3:$D$100,2,FALSE)='Intermediate Lookups'!$A3&amp;'Intermediate Lookups'!D$1,$B$458, ""))</f>
        <v/>
      </c>
      <c r="E462" s="10" t="str">
        <f>IF($B$458="","",IF(VLOOKUP($B$458,Samples!$A$3:$D$100,2,FALSE)='Intermediate Lookups'!$A3&amp;'Intermediate Lookups'!E$1,$B$458, ""))</f>
        <v/>
      </c>
      <c r="F462" s="10" t="str">
        <f>IF($B$458="","",IF(VLOOKUP($B$458,Samples!$A$3:$D$100,2,FALSE)='Intermediate Lookups'!$A3&amp;'Intermediate Lookups'!F$1,$B$458, ""))</f>
        <v/>
      </c>
      <c r="G462" s="10" t="str">
        <f>IF($B$458="","",IF(VLOOKUP($B$458,Samples!$A$3:$D$100,2,FALSE)='Intermediate Lookups'!$A3&amp;'Intermediate Lookups'!G$1,$B$458, ""))</f>
        <v/>
      </c>
      <c r="H462" s="10" t="str">
        <f>IF($B$458="","",IF(VLOOKUP($B$458,Samples!$A$3:$D$100,2,FALSE)='Intermediate Lookups'!$A3&amp;'Intermediate Lookups'!H$1,$B$458, ""))</f>
        <v/>
      </c>
      <c r="I462" s="10" t="str">
        <f>IF($B$458="","",IF(VLOOKUP($B$458,Samples!$A$3:$D$100,2,FALSE)='Intermediate Lookups'!$A3&amp;'Intermediate Lookups'!I$1,$B$458, ""))</f>
        <v/>
      </c>
      <c r="J462" s="10" t="str">
        <f>IF($B$458="","",IF(VLOOKUP($B$458,Samples!$A$3:$D$100,2,FALSE)='Intermediate Lookups'!$A3&amp;'Intermediate Lookups'!J$1,$B$458, ""))</f>
        <v/>
      </c>
      <c r="K462" s="10" t="str">
        <f>IF($B$458="","",IF(VLOOKUP($B$458,Samples!$A$3:$D$100,2,FALSE)='Intermediate Lookups'!$A3&amp;'Intermediate Lookups'!K$1,$B$458, ""))</f>
        <v/>
      </c>
      <c r="L462" s="10" t="str">
        <f>IF($B$458="","",IF(VLOOKUP($B$458,Samples!$A$3:$D$100,2,FALSE)='Intermediate Lookups'!$A3&amp;'Intermediate Lookups'!L$1,$B$458, ""))</f>
        <v/>
      </c>
      <c r="M462" s="10" t="str">
        <f>IF($B$458="","",IF(VLOOKUP($B$458,Samples!$A$3:$D$100,2,FALSE)='Intermediate Lookups'!$A3&amp;'Intermediate Lookups'!M$1,$B$458, ""))</f>
        <v/>
      </c>
    </row>
    <row r="463" spans="1:14" x14ac:dyDescent="0.25">
      <c r="A463" t="str">
        <f>IF(B458="","","C")</f>
        <v/>
      </c>
      <c r="B463" s="10" t="str">
        <f>IF($B$458="","",IF(VLOOKUP($B$458,Samples!$A$3:$D$100,2,FALSE)='Intermediate Lookups'!$A4&amp;'Intermediate Lookups'!B$1,$B$458, ""))</f>
        <v/>
      </c>
      <c r="C463" s="10" t="str">
        <f>IF($B$458="","",IF(VLOOKUP($B$458,Samples!$A$3:$D$100,2,FALSE)='Intermediate Lookups'!$A4&amp;'Intermediate Lookups'!C$1,$B$458, ""))</f>
        <v/>
      </c>
      <c r="D463" s="10" t="str">
        <f>IF($B$458="","",IF(VLOOKUP($B$458,Samples!$A$3:$D$100,2,FALSE)='Intermediate Lookups'!$A4&amp;'Intermediate Lookups'!D$1,$B$458, ""))</f>
        <v/>
      </c>
      <c r="E463" s="10" t="str">
        <f>IF($B$458="","",IF(VLOOKUP($B$458,Samples!$A$3:$D$100,2,FALSE)='Intermediate Lookups'!$A4&amp;'Intermediate Lookups'!E$1,$B$458, ""))</f>
        <v/>
      </c>
      <c r="F463" s="10" t="str">
        <f>IF($B$458="","",IF(VLOOKUP($B$458,Samples!$A$3:$D$100,2,FALSE)='Intermediate Lookups'!$A4&amp;'Intermediate Lookups'!F$1,$B$458, ""))</f>
        <v/>
      </c>
      <c r="G463" s="10" t="str">
        <f>IF($B$458="","",IF(VLOOKUP($B$458,Samples!$A$3:$D$100,2,FALSE)='Intermediate Lookups'!$A4&amp;'Intermediate Lookups'!G$1,$B$458, ""))</f>
        <v/>
      </c>
      <c r="H463" s="10" t="str">
        <f>IF($B$458="","",IF(VLOOKUP($B$458,Samples!$A$3:$D$100,2,FALSE)='Intermediate Lookups'!$A4&amp;'Intermediate Lookups'!H$1,$B$458, ""))</f>
        <v/>
      </c>
      <c r="I463" s="10" t="str">
        <f>IF($B$458="","",IF(VLOOKUP($B$458,Samples!$A$3:$D$100,2,FALSE)='Intermediate Lookups'!$A4&amp;'Intermediate Lookups'!I$1,$B$458, ""))</f>
        <v/>
      </c>
      <c r="J463" s="10" t="str">
        <f>IF($B$458="","",IF(VLOOKUP($B$458,Samples!$A$3:$D$100,2,FALSE)='Intermediate Lookups'!$A4&amp;'Intermediate Lookups'!J$1,$B$458, ""))</f>
        <v/>
      </c>
      <c r="K463" s="10" t="str">
        <f>IF($B$458="","",IF(VLOOKUP($B$458,Samples!$A$3:$D$100,2,FALSE)='Intermediate Lookups'!$A4&amp;'Intermediate Lookups'!K$1,$B$458, ""))</f>
        <v/>
      </c>
      <c r="L463" s="10" t="str">
        <f>IF($B$458="","",IF(VLOOKUP($B$458,Samples!$A$3:$D$100,2,FALSE)='Intermediate Lookups'!$A4&amp;'Intermediate Lookups'!L$1,$B$458, ""))</f>
        <v/>
      </c>
      <c r="M463" s="10" t="str">
        <f>IF($B$458="","",IF(VLOOKUP($B$458,Samples!$A$3:$D$100,2,FALSE)='Intermediate Lookups'!$A4&amp;'Intermediate Lookups'!M$1,$B$458, ""))</f>
        <v/>
      </c>
    </row>
    <row r="464" spans="1:14" x14ac:dyDescent="0.25">
      <c r="A464" t="str">
        <f>IF(B458="","","D")</f>
        <v/>
      </c>
      <c r="B464" s="10" t="str">
        <f>IF($B$458="","",IF(VLOOKUP($B$458,Samples!$A$3:$D$100,2,FALSE)='Intermediate Lookups'!$A5&amp;'Intermediate Lookups'!B$1,$B$458, ""))</f>
        <v/>
      </c>
      <c r="C464" s="10" t="str">
        <f>IF($B$458="","",IF(VLOOKUP($B$458,Samples!$A$3:$D$100,2,FALSE)='Intermediate Lookups'!$A5&amp;'Intermediate Lookups'!C$1,$B$458, ""))</f>
        <v/>
      </c>
      <c r="D464" s="10" t="str">
        <f>IF($B$458="","",IF(VLOOKUP($B$458,Samples!$A$3:$D$100,2,FALSE)='Intermediate Lookups'!$A5&amp;'Intermediate Lookups'!D$1,$B$458, ""))</f>
        <v/>
      </c>
      <c r="E464" s="10" t="str">
        <f>IF($B$458="","",IF(VLOOKUP($B$458,Samples!$A$3:$D$100,2,FALSE)='Intermediate Lookups'!$A5&amp;'Intermediate Lookups'!E$1,$B$458, ""))</f>
        <v/>
      </c>
      <c r="F464" s="10" t="str">
        <f>IF($B$458="","",IF(VLOOKUP($B$458,Samples!$A$3:$D$100,2,FALSE)='Intermediate Lookups'!$A5&amp;'Intermediate Lookups'!F$1,$B$458, ""))</f>
        <v/>
      </c>
      <c r="G464" s="10" t="str">
        <f>IF($B$458="","",IF(VLOOKUP($B$458,Samples!$A$3:$D$100,2,FALSE)='Intermediate Lookups'!$A5&amp;'Intermediate Lookups'!G$1,$B$458, ""))</f>
        <v/>
      </c>
      <c r="H464" s="10" t="str">
        <f>IF($B$458="","",IF(VLOOKUP($B$458,Samples!$A$3:$D$100,2,FALSE)='Intermediate Lookups'!$A5&amp;'Intermediate Lookups'!H$1,$B$458, ""))</f>
        <v/>
      </c>
      <c r="I464" s="10" t="str">
        <f>IF($B$458="","",IF(VLOOKUP($B$458,Samples!$A$3:$D$100,2,FALSE)='Intermediate Lookups'!$A5&amp;'Intermediate Lookups'!I$1,$B$458, ""))</f>
        <v/>
      </c>
      <c r="J464" s="10" t="str">
        <f>IF($B$458="","",IF(VLOOKUP($B$458,Samples!$A$3:$D$100,2,FALSE)='Intermediate Lookups'!$A5&amp;'Intermediate Lookups'!J$1,$B$458, ""))</f>
        <v/>
      </c>
      <c r="K464" s="10" t="str">
        <f>IF($B$458="","",IF(VLOOKUP($B$458,Samples!$A$3:$D$100,2,FALSE)='Intermediate Lookups'!$A5&amp;'Intermediate Lookups'!K$1,$B$458, ""))</f>
        <v/>
      </c>
      <c r="L464" s="10" t="str">
        <f>IF($B$458="","",IF(VLOOKUP($B$458,Samples!$A$3:$D$100,2,FALSE)='Intermediate Lookups'!$A5&amp;'Intermediate Lookups'!L$1,$B$458, ""))</f>
        <v/>
      </c>
      <c r="M464" s="10" t="str">
        <f>IF($B$458="","",IF(VLOOKUP($B$458,Samples!$A$3:$D$100,2,FALSE)='Intermediate Lookups'!$A5&amp;'Intermediate Lookups'!M$1,$B$458, ""))</f>
        <v/>
      </c>
    </row>
    <row r="465" spans="1:14" x14ac:dyDescent="0.25">
      <c r="A465" t="str">
        <f>IF(B458="","","E")</f>
        <v/>
      </c>
      <c r="B465" s="10" t="str">
        <f>IF($B$458="","",IF(VLOOKUP($B$458,Samples!$A$3:$D$100,2,FALSE)='Intermediate Lookups'!$A6&amp;'Intermediate Lookups'!B$1,$B$458, ""))</f>
        <v/>
      </c>
      <c r="C465" s="10" t="str">
        <f>IF($B$458="","",IF(VLOOKUP($B$458,Samples!$A$3:$D$100,2,FALSE)='Intermediate Lookups'!$A6&amp;'Intermediate Lookups'!C$1,$B$458, ""))</f>
        <v/>
      </c>
      <c r="D465" s="10" t="str">
        <f>IF($B$458="","",IF(VLOOKUP($B$458,Samples!$A$3:$D$100,2,FALSE)='Intermediate Lookups'!$A6&amp;'Intermediate Lookups'!D$1,$B$458, ""))</f>
        <v/>
      </c>
      <c r="E465" s="10" t="str">
        <f>IF($B$458="","",IF(VLOOKUP($B$458,Samples!$A$3:$D$100,2,FALSE)='Intermediate Lookups'!$A6&amp;'Intermediate Lookups'!E$1,$B$458, ""))</f>
        <v/>
      </c>
      <c r="F465" s="10" t="str">
        <f>IF($B$458="","",IF(VLOOKUP($B$458,Samples!$A$3:$D$100,2,FALSE)='Intermediate Lookups'!$A6&amp;'Intermediate Lookups'!F$1,$B$458, ""))</f>
        <v/>
      </c>
      <c r="G465" s="10" t="str">
        <f>IF($B$458="","",IF(VLOOKUP($B$458,Samples!$A$3:$D$100,2,FALSE)='Intermediate Lookups'!$A6&amp;'Intermediate Lookups'!G$1,$B$458, ""))</f>
        <v/>
      </c>
      <c r="H465" s="10" t="str">
        <f>IF($B$458="","",IF(VLOOKUP($B$458,Samples!$A$3:$D$100,2,FALSE)='Intermediate Lookups'!$A6&amp;'Intermediate Lookups'!H$1,$B$458, ""))</f>
        <v/>
      </c>
      <c r="I465" s="10" t="str">
        <f>IF($B$458="","",IF(VLOOKUP($B$458,Samples!$A$3:$D$100,2,FALSE)='Intermediate Lookups'!$A6&amp;'Intermediate Lookups'!I$1,$B$458, ""))</f>
        <v/>
      </c>
      <c r="J465" s="10" t="str">
        <f>IF($B$458="","",IF(VLOOKUP($B$458,Samples!$A$3:$D$100,2,FALSE)='Intermediate Lookups'!$A6&amp;'Intermediate Lookups'!J$1,$B$458, ""))</f>
        <v/>
      </c>
      <c r="K465" s="10" t="str">
        <f>IF($B$458="","",IF(VLOOKUP($B$458,Samples!$A$3:$D$100,2,FALSE)='Intermediate Lookups'!$A6&amp;'Intermediate Lookups'!K$1,$B$458, ""))</f>
        <v/>
      </c>
      <c r="L465" s="10" t="str">
        <f>IF($B$458="","",IF(VLOOKUP($B$458,Samples!$A$3:$D$100,2,FALSE)='Intermediate Lookups'!$A6&amp;'Intermediate Lookups'!L$1,$B$458, ""))</f>
        <v/>
      </c>
      <c r="M465" s="10" t="str">
        <f>IF($B$458="","",IF(VLOOKUP($B$458,Samples!$A$3:$D$100,2,FALSE)='Intermediate Lookups'!$A6&amp;'Intermediate Lookups'!M$1,$B$458, ""))</f>
        <v/>
      </c>
    </row>
    <row r="466" spans="1:14" x14ac:dyDescent="0.25">
      <c r="A466" t="str">
        <f>IF(B458="","","F")</f>
        <v/>
      </c>
      <c r="B466" s="10" t="str">
        <f>IF($B$458="","",IF(VLOOKUP($B$458,Samples!$A$3:$D$100,2,FALSE)='Intermediate Lookups'!$A7&amp;'Intermediate Lookups'!B$1,$B$458, ""))</f>
        <v/>
      </c>
      <c r="C466" s="10" t="str">
        <f>IF($B$458="","",IF(VLOOKUP($B$458,Samples!$A$3:$D$100,2,FALSE)='Intermediate Lookups'!$A7&amp;'Intermediate Lookups'!C$1,$B$458, ""))</f>
        <v/>
      </c>
      <c r="D466" s="10" t="str">
        <f>IF($B$458="","",IF(VLOOKUP($B$458,Samples!$A$3:$D$100,2,FALSE)='Intermediate Lookups'!$A7&amp;'Intermediate Lookups'!D$1,$B$458, ""))</f>
        <v/>
      </c>
      <c r="E466" s="10" t="str">
        <f>IF($B$458="","",IF(VLOOKUP($B$458,Samples!$A$3:$D$100,2,FALSE)='Intermediate Lookups'!$A7&amp;'Intermediate Lookups'!E$1,$B$458, ""))</f>
        <v/>
      </c>
      <c r="F466" s="10" t="str">
        <f>IF($B$458="","",IF(VLOOKUP($B$458,Samples!$A$3:$D$100,2,FALSE)='Intermediate Lookups'!$A7&amp;'Intermediate Lookups'!F$1,$B$458, ""))</f>
        <v/>
      </c>
      <c r="G466" s="10" t="str">
        <f>IF($B$458="","",IF(VLOOKUP($B$458,Samples!$A$3:$D$100,2,FALSE)='Intermediate Lookups'!$A7&amp;'Intermediate Lookups'!G$1,$B$458, ""))</f>
        <v/>
      </c>
      <c r="H466" s="10" t="str">
        <f>IF($B$458="","",IF(VLOOKUP($B$458,Samples!$A$3:$D$100,2,FALSE)='Intermediate Lookups'!$A7&amp;'Intermediate Lookups'!H$1,$B$458, ""))</f>
        <v/>
      </c>
      <c r="I466" s="10" t="str">
        <f>IF($B$458="","",IF(VLOOKUP($B$458,Samples!$A$3:$D$100,2,FALSE)='Intermediate Lookups'!$A7&amp;'Intermediate Lookups'!I$1,$B$458, ""))</f>
        <v/>
      </c>
      <c r="J466" s="10" t="str">
        <f>IF($B$458="","",IF(VLOOKUP($B$458,Samples!$A$3:$D$100,2,FALSE)='Intermediate Lookups'!$A7&amp;'Intermediate Lookups'!J$1,$B$458, ""))</f>
        <v/>
      </c>
      <c r="K466" s="10" t="str">
        <f>IF($B$458="","",IF(VLOOKUP($B$458,Samples!$A$3:$D$100,2,FALSE)='Intermediate Lookups'!$A7&amp;'Intermediate Lookups'!K$1,$B$458, ""))</f>
        <v/>
      </c>
      <c r="L466" s="10" t="str">
        <f>IF($B$458="","",IF(VLOOKUP($B$458,Samples!$A$3:$D$100,2,FALSE)='Intermediate Lookups'!$A7&amp;'Intermediate Lookups'!L$1,$B$458, ""))</f>
        <v/>
      </c>
      <c r="M466" s="10" t="str">
        <f>IF($B$458="","",IF(VLOOKUP($B$458,Samples!$A$3:$D$100,2,FALSE)='Intermediate Lookups'!$A7&amp;'Intermediate Lookups'!M$1,$B$458, ""))</f>
        <v/>
      </c>
    </row>
    <row r="467" spans="1:14" x14ac:dyDescent="0.25">
      <c r="A467" t="str">
        <f>IF(B458="","","G")</f>
        <v/>
      </c>
      <c r="B467" s="10" t="str">
        <f>IF($B$458="","",IF(VLOOKUP($B$458,Samples!$A$3:$D$100,2,FALSE)='Intermediate Lookups'!$A8&amp;'Intermediate Lookups'!B$1,$B$458, ""))</f>
        <v/>
      </c>
      <c r="C467" s="10" t="str">
        <f>IF($B$458="","",IF(VLOOKUP($B$458,Samples!$A$3:$D$100,2,FALSE)='Intermediate Lookups'!$A8&amp;'Intermediate Lookups'!C$1,$B$458, ""))</f>
        <v/>
      </c>
      <c r="D467" s="10" t="str">
        <f>IF($B$458="","",IF(VLOOKUP($B$458,Samples!$A$3:$D$100,2,FALSE)='Intermediate Lookups'!$A8&amp;'Intermediate Lookups'!D$1,$B$458, ""))</f>
        <v/>
      </c>
      <c r="E467" s="10" t="str">
        <f>IF($B$458="","",IF(VLOOKUP($B$458,Samples!$A$3:$D$100,2,FALSE)='Intermediate Lookups'!$A8&amp;'Intermediate Lookups'!E$1,$B$458, ""))</f>
        <v/>
      </c>
      <c r="F467" s="10" t="str">
        <f>IF($B$458="","",IF(VLOOKUP($B$458,Samples!$A$3:$D$100,2,FALSE)='Intermediate Lookups'!$A8&amp;'Intermediate Lookups'!F$1,$B$458, ""))</f>
        <v/>
      </c>
      <c r="G467" s="10" t="str">
        <f>IF($B$458="","",IF(VLOOKUP($B$458,Samples!$A$3:$D$100,2,FALSE)='Intermediate Lookups'!$A8&amp;'Intermediate Lookups'!G$1,$B$458, ""))</f>
        <v/>
      </c>
      <c r="H467" s="10" t="str">
        <f>IF($B$458="","",IF(VLOOKUP($B$458,Samples!$A$3:$D$100,2,FALSE)='Intermediate Lookups'!$A8&amp;'Intermediate Lookups'!H$1,$B$458, ""))</f>
        <v/>
      </c>
      <c r="I467" s="10" t="str">
        <f>IF($B$458="","",IF(VLOOKUP($B$458,Samples!$A$3:$D$100,2,FALSE)='Intermediate Lookups'!$A8&amp;'Intermediate Lookups'!I$1,$B$458, ""))</f>
        <v/>
      </c>
      <c r="J467" s="10" t="str">
        <f>IF($B$458="","",IF(VLOOKUP($B$458,Samples!$A$3:$D$100,2,FALSE)='Intermediate Lookups'!$A8&amp;'Intermediate Lookups'!J$1,$B$458, ""))</f>
        <v/>
      </c>
      <c r="K467" s="10" t="str">
        <f>IF($B$458="","",IF(VLOOKUP($B$458,Samples!$A$3:$D$100,2,FALSE)='Intermediate Lookups'!$A8&amp;'Intermediate Lookups'!K$1,$B$458, ""))</f>
        <v/>
      </c>
      <c r="L467" s="10" t="str">
        <f>IF($B$458="","",IF(VLOOKUP($B$458,Samples!$A$3:$D$100,2,FALSE)='Intermediate Lookups'!$A8&amp;'Intermediate Lookups'!L$1,$B$458, ""))</f>
        <v/>
      </c>
      <c r="M467" s="10" t="str">
        <f>IF($B$458="","",IF(VLOOKUP($B$458,Samples!$A$3:$D$100,2,FALSE)='Intermediate Lookups'!$A8&amp;'Intermediate Lookups'!M$1,$B$458, ""))</f>
        <v/>
      </c>
    </row>
    <row r="468" spans="1:14" x14ac:dyDescent="0.25">
      <c r="A468" t="str">
        <f>IF(B458="","","H")</f>
        <v/>
      </c>
      <c r="B468" s="10" t="str">
        <f>IF($B$458="","",IF(VLOOKUP($B$458,Samples!$A$3:$D$100,2,FALSE)='Intermediate Lookups'!$A9&amp;'Intermediate Lookups'!B$1,$B$458, ""))</f>
        <v/>
      </c>
      <c r="C468" s="10" t="str">
        <f>IF($B$458="","",IF(VLOOKUP($B$458,Samples!$A$3:$D$100,2,FALSE)='Intermediate Lookups'!$A9&amp;'Intermediate Lookups'!C$1,$B$458, ""))</f>
        <v/>
      </c>
      <c r="D468" s="10" t="str">
        <f>IF($B$458="","",IF(VLOOKUP($B$458,Samples!$A$3:$D$100,2,FALSE)='Intermediate Lookups'!$A9&amp;'Intermediate Lookups'!D$1,$B$458, ""))</f>
        <v/>
      </c>
      <c r="E468" s="10" t="str">
        <f>IF($B$458="","",IF(VLOOKUP($B$458,Samples!$A$3:$D$100,2,FALSE)='Intermediate Lookups'!$A9&amp;'Intermediate Lookups'!E$1,$B$458, ""))</f>
        <v/>
      </c>
      <c r="F468" s="10" t="str">
        <f>IF($B$458="","",IF(VLOOKUP($B$458,Samples!$A$3:$D$100,2,FALSE)='Intermediate Lookups'!$A9&amp;'Intermediate Lookups'!F$1,$B$458, ""))</f>
        <v/>
      </c>
      <c r="G468" s="10" t="str">
        <f>IF($B$458="","",IF(VLOOKUP($B$458,Samples!$A$3:$D$100,2,FALSE)='Intermediate Lookups'!$A9&amp;'Intermediate Lookups'!G$1,$B$458, ""))</f>
        <v/>
      </c>
      <c r="H468" s="10" t="str">
        <f>IF($B$458="","",IF(VLOOKUP($B$458,Samples!$A$3:$D$100,2,FALSE)='Intermediate Lookups'!$A9&amp;'Intermediate Lookups'!H$1,$B$458, ""))</f>
        <v/>
      </c>
      <c r="I468" s="10" t="str">
        <f>IF($B$458="","",IF(VLOOKUP($B$458,Samples!$A$3:$D$100,2,FALSE)='Intermediate Lookups'!$A9&amp;'Intermediate Lookups'!I$1,$B$458, ""))</f>
        <v/>
      </c>
      <c r="J468" s="10" t="str">
        <f>IF($B$458="","",IF(VLOOKUP($B$458,Samples!$A$3:$D$100,2,FALSE)='Intermediate Lookups'!$A9&amp;'Intermediate Lookups'!J$1,$B$458, ""))</f>
        <v/>
      </c>
      <c r="K468" s="10" t="str">
        <f>IF($B$458="","",IF(VLOOKUP($B$458,Samples!$A$3:$D$100,2,FALSE)='Intermediate Lookups'!$A9&amp;'Intermediate Lookups'!K$1,$B$458, ""))</f>
        <v/>
      </c>
      <c r="L468" s="10" t="str">
        <f>IF($B$458="","",IF(VLOOKUP($B$458,Samples!$A$3:$D$100,2,FALSE)='Intermediate Lookups'!$A9&amp;'Intermediate Lookups'!L$1,$B$458, ""))</f>
        <v/>
      </c>
      <c r="M468" s="10" t="str">
        <f>IF($B$458="","",IF(VLOOKUP($B$458,Samples!$A$3:$D$100,2,FALSE)='Intermediate Lookups'!$A9&amp;'Intermediate Lookups'!M$1,$B$458, ""))</f>
        <v/>
      </c>
    </row>
    <row r="470" spans="1:14" x14ac:dyDescent="0.25">
      <c r="A470" t="str">
        <f>IF(B470="","","Pipetting step")</f>
        <v/>
      </c>
      <c r="B470" t="str">
        <f>IF(ISBLANK(Samples!A42),"",Samples!A42)</f>
        <v/>
      </c>
      <c r="C470" t="str">
        <f>IF(B470="","",VLOOKUP(B470,Samples!$A$3:$D$100,4,FALSE))</f>
        <v/>
      </c>
      <c r="D470" t="str">
        <f>IF(B470="","",8)</f>
        <v/>
      </c>
      <c r="E470" t="str">
        <f>IF(B470="","",12)</f>
        <v/>
      </c>
      <c r="F470" t="str">
        <f>IF(B470="","","Standard")</f>
        <v/>
      </c>
      <c r="G470" t="str">
        <f>IF(B470="","","Color")</f>
        <v/>
      </c>
      <c r="I470" t="str">
        <f>IF(B470="","",6)</f>
        <v/>
      </c>
      <c r="J470" t="str">
        <f>IF(B470="","",6)</f>
        <v/>
      </c>
      <c r="K470" t="str">
        <f>IF(B470="","","Normal")</f>
        <v/>
      </c>
      <c r="L470" t="str">
        <f>IF(B470="","","Single-channel")</f>
        <v/>
      </c>
      <c r="M470" t="str">
        <f>IF(B470="","","No")</f>
        <v/>
      </c>
      <c r="N470" t="str">
        <f>IF(B470="","","No")</f>
        <v/>
      </c>
    </row>
    <row r="471" spans="1:14" x14ac:dyDescent="0.25">
      <c r="M471" t="str">
        <f>IF(B470="","","Per well")</f>
        <v/>
      </c>
      <c r="N471" t="str">
        <f>IF(B470="","","On source")</f>
        <v/>
      </c>
    </row>
    <row r="472" spans="1:14" x14ac:dyDescent="0.25">
      <c r="B472" t="str">
        <f>IF(B470="","",1)</f>
        <v/>
      </c>
      <c r="C472" t="str">
        <f>IF(B470="","",2)</f>
        <v/>
      </c>
      <c r="D472" t="str">
        <f>IF(B470="","",3)</f>
        <v/>
      </c>
      <c r="E472" t="str">
        <f>IF(B470="","",4)</f>
        <v/>
      </c>
      <c r="F472" t="str">
        <f>IF(B470="","",5)</f>
        <v/>
      </c>
      <c r="G472" t="str">
        <f>IF(B470="","",6)</f>
        <v/>
      </c>
      <c r="H472" t="str">
        <f>IF(B470="","",7)</f>
        <v/>
      </c>
      <c r="I472" t="str">
        <f>IF(B470="","",8)</f>
        <v/>
      </c>
      <c r="J472" t="str">
        <f>IF(B470="","",9)</f>
        <v/>
      </c>
      <c r="K472" t="str">
        <f>IF(B470="","",10)</f>
        <v/>
      </c>
      <c r="L472" t="str">
        <f>IF(B470="","",11)</f>
        <v/>
      </c>
      <c r="M472" t="str">
        <f>IF(B470="","",12)</f>
        <v/>
      </c>
    </row>
    <row r="473" spans="1:14" x14ac:dyDescent="0.25">
      <c r="A473" t="str">
        <f>IF(B470="","","A")</f>
        <v/>
      </c>
      <c r="B473" s="10" t="str">
        <f>IF($B$470="","",IF(VLOOKUP($B$470,Samples!$A$3:$D$100,2,FALSE)='Intermediate Lookups'!$A2&amp;'Intermediate Lookups'!B$1,$B$470, ""))</f>
        <v/>
      </c>
      <c r="C473" s="10" t="str">
        <f>IF($B$470="","",IF(VLOOKUP($B$470,Samples!$A$3:$D$100,2,FALSE)='Intermediate Lookups'!$A2&amp;'Intermediate Lookups'!C$1,$B$470, ""))</f>
        <v/>
      </c>
      <c r="D473" s="10" t="str">
        <f>IF($B$470="","",IF(VLOOKUP($B$470,Samples!$A$3:$D$100,2,FALSE)='Intermediate Lookups'!$A2&amp;'Intermediate Lookups'!D$1,$B$470, ""))</f>
        <v/>
      </c>
      <c r="E473" s="10" t="str">
        <f>IF($B$470="","",IF(VLOOKUP($B$470,Samples!$A$3:$D$100,2,FALSE)='Intermediate Lookups'!$A2&amp;'Intermediate Lookups'!E$1,$B$470, ""))</f>
        <v/>
      </c>
      <c r="F473" s="10" t="str">
        <f>IF($B$470="","",IF(VLOOKUP($B$470,Samples!$A$3:$D$100,2,FALSE)='Intermediate Lookups'!$A2&amp;'Intermediate Lookups'!F$1,$B$470, ""))</f>
        <v/>
      </c>
      <c r="G473" s="10" t="str">
        <f>IF($B$470="","",IF(VLOOKUP($B$470,Samples!$A$3:$D$100,2,FALSE)='Intermediate Lookups'!$A2&amp;'Intermediate Lookups'!G$1,$B$470, ""))</f>
        <v/>
      </c>
      <c r="H473" s="10" t="str">
        <f>IF($B$470="","",IF(VLOOKUP($B$470,Samples!$A$3:$D$100,2,FALSE)='Intermediate Lookups'!$A2&amp;'Intermediate Lookups'!H$1,$B$470, ""))</f>
        <v/>
      </c>
      <c r="I473" s="10" t="str">
        <f>IF($B$470="","",IF(VLOOKUP($B$470,Samples!$A$3:$D$100,2,FALSE)='Intermediate Lookups'!$A2&amp;'Intermediate Lookups'!I$1,$B$470, ""))</f>
        <v/>
      </c>
      <c r="J473" s="10" t="str">
        <f>IF($B$470="","",IF(VLOOKUP($B$470,Samples!$A$3:$D$100,2,FALSE)='Intermediate Lookups'!$A2&amp;'Intermediate Lookups'!J$1,$B$470, ""))</f>
        <v/>
      </c>
      <c r="K473" s="10" t="str">
        <f>IF($B$470="","",IF(VLOOKUP($B$470,Samples!$A$3:$D$100,2,FALSE)='Intermediate Lookups'!$A2&amp;'Intermediate Lookups'!K$1,$B$470, ""))</f>
        <v/>
      </c>
      <c r="L473" s="10" t="str">
        <f>IF($B$470="","",IF(VLOOKUP($B$470,Samples!$A$3:$D$100,2,FALSE)='Intermediate Lookups'!$A2&amp;'Intermediate Lookups'!L$1,$B$470, ""))</f>
        <v/>
      </c>
      <c r="M473" s="10" t="str">
        <f>IF($B$470="","",IF(VLOOKUP($B$470,Samples!$A$3:$D$100,2,FALSE)='Intermediate Lookups'!$A2&amp;'Intermediate Lookups'!M$1,$B$470, ""))</f>
        <v/>
      </c>
    </row>
    <row r="474" spans="1:14" x14ac:dyDescent="0.25">
      <c r="A474" t="str">
        <f>IF(B470="","","B")</f>
        <v/>
      </c>
      <c r="B474" s="10" t="str">
        <f>IF($B$470="","",IF(VLOOKUP($B$470,Samples!$A$3:$D$100,2,FALSE)='Intermediate Lookups'!$A3&amp;'Intermediate Lookups'!B$1,$B$470, ""))</f>
        <v/>
      </c>
      <c r="C474" s="10" t="str">
        <f>IF($B$470="","",IF(VLOOKUP($B$470,Samples!$A$3:$D$100,2,FALSE)='Intermediate Lookups'!$A3&amp;'Intermediate Lookups'!C$1,$B$470, ""))</f>
        <v/>
      </c>
      <c r="D474" s="10" t="str">
        <f>IF($B$470="","",IF(VLOOKUP($B$470,Samples!$A$3:$D$100,2,FALSE)='Intermediate Lookups'!$A3&amp;'Intermediate Lookups'!D$1,$B$470, ""))</f>
        <v/>
      </c>
      <c r="E474" s="10" t="str">
        <f>IF($B$470="","",IF(VLOOKUP($B$470,Samples!$A$3:$D$100,2,FALSE)='Intermediate Lookups'!$A3&amp;'Intermediate Lookups'!E$1,$B$470, ""))</f>
        <v/>
      </c>
      <c r="F474" s="10" t="str">
        <f>IF($B$470="","",IF(VLOOKUP($B$470,Samples!$A$3:$D$100,2,FALSE)='Intermediate Lookups'!$A3&amp;'Intermediate Lookups'!F$1,$B$470, ""))</f>
        <v/>
      </c>
      <c r="G474" s="10" t="str">
        <f>IF($B$470="","",IF(VLOOKUP($B$470,Samples!$A$3:$D$100,2,FALSE)='Intermediate Lookups'!$A3&amp;'Intermediate Lookups'!G$1,$B$470, ""))</f>
        <v/>
      </c>
      <c r="H474" s="10" t="str">
        <f>IF($B$470="","",IF(VLOOKUP($B$470,Samples!$A$3:$D$100,2,FALSE)='Intermediate Lookups'!$A3&amp;'Intermediate Lookups'!H$1,$B$470, ""))</f>
        <v/>
      </c>
      <c r="I474" s="10" t="str">
        <f>IF($B$470="","",IF(VLOOKUP($B$470,Samples!$A$3:$D$100,2,FALSE)='Intermediate Lookups'!$A3&amp;'Intermediate Lookups'!I$1,$B$470, ""))</f>
        <v/>
      </c>
      <c r="J474" s="10" t="str">
        <f>IF($B$470="","",IF(VLOOKUP($B$470,Samples!$A$3:$D$100,2,FALSE)='Intermediate Lookups'!$A3&amp;'Intermediate Lookups'!J$1,$B$470, ""))</f>
        <v/>
      </c>
      <c r="K474" s="10" t="str">
        <f>IF($B$470="","",IF(VLOOKUP($B$470,Samples!$A$3:$D$100,2,FALSE)='Intermediate Lookups'!$A3&amp;'Intermediate Lookups'!K$1,$B$470, ""))</f>
        <v/>
      </c>
      <c r="L474" s="10" t="str">
        <f>IF($B$470="","",IF(VLOOKUP($B$470,Samples!$A$3:$D$100,2,FALSE)='Intermediate Lookups'!$A3&amp;'Intermediate Lookups'!L$1,$B$470, ""))</f>
        <v/>
      </c>
      <c r="M474" s="10" t="str">
        <f>IF($B$470="","",IF(VLOOKUP($B$470,Samples!$A$3:$D$100,2,FALSE)='Intermediate Lookups'!$A3&amp;'Intermediate Lookups'!M$1,$B$470, ""))</f>
        <v/>
      </c>
    </row>
    <row r="475" spans="1:14" x14ac:dyDescent="0.25">
      <c r="A475" t="str">
        <f>IF(B470="","","C")</f>
        <v/>
      </c>
      <c r="B475" s="10" t="str">
        <f>IF($B$470="","",IF(VLOOKUP($B$470,Samples!$A$3:$D$100,2,FALSE)='Intermediate Lookups'!$A4&amp;'Intermediate Lookups'!B$1,$B$470, ""))</f>
        <v/>
      </c>
      <c r="C475" s="10" t="str">
        <f>IF($B$470="","",IF(VLOOKUP($B$470,Samples!$A$3:$D$100,2,FALSE)='Intermediate Lookups'!$A4&amp;'Intermediate Lookups'!C$1,$B$470, ""))</f>
        <v/>
      </c>
      <c r="D475" s="10" t="str">
        <f>IF($B$470="","",IF(VLOOKUP($B$470,Samples!$A$3:$D$100,2,FALSE)='Intermediate Lookups'!$A4&amp;'Intermediate Lookups'!D$1,$B$470, ""))</f>
        <v/>
      </c>
      <c r="E475" s="10" t="str">
        <f>IF($B$470="","",IF(VLOOKUP($B$470,Samples!$A$3:$D$100,2,FALSE)='Intermediate Lookups'!$A4&amp;'Intermediate Lookups'!E$1,$B$470, ""))</f>
        <v/>
      </c>
      <c r="F475" s="10" t="str">
        <f>IF($B$470="","",IF(VLOOKUP($B$470,Samples!$A$3:$D$100,2,FALSE)='Intermediate Lookups'!$A4&amp;'Intermediate Lookups'!F$1,$B$470, ""))</f>
        <v/>
      </c>
      <c r="G475" s="10" t="str">
        <f>IF($B$470="","",IF(VLOOKUP($B$470,Samples!$A$3:$D$100,2,FALSE)='Intermediate Lookups'!$A4&amp;'Intermediate Lookups'!G$1,$B$470, ""))</f>
        <v/>
      </c>
      <c r="H475" s="10" t="str">
        <f>IF($B$470="","",IF(VLOOKUP($B$470,Samples!$A$3:$D$100,2,FALSE)='Intermediate Lookups'!$A4&amp;'Intermediate Lookups'!H$1,$B$470, ""))</f>
        <v/>
      </c>
      <c r="I475" s="10" t="str">
        <f>IF($B$470="","",IF(VLOOKUP($B$470,Samples!$A$3:$D$100,2,FALSE)='Intermediate Lookups'!$A4&amp;'Intermediate Lookups'!I$1,$B$470, ""))</f>
        <v/>
      </c>
      <c r="J475" s="10" t="str">
        <f>IF($B$470="","",IF(VLOOKUP($B$470,Samples!$A$3:$D$100,2,FALSE)='Intermediate Lookups'!$A4&amp;'Intermediate Lookups'!J$1,$B$470, ""))</f>
        <v/>
      </c>
      <c r="K475" s="10" t="str">
        <f>IF($B$470="","",IF(VLOOKUP($B$470,Samples!$A$3:$D$100,2,FALSE)='Intermediate Lookups'!$A4&amp;'Intermediate Lookups'!K$1,$B$470, ""))</f>
        <v/>
      </c>
      <c r="L475" s="10" t="str">
        <f>IF($B$470="","",IF(VLOOKUP($B$470,Samples!$A$3:$D$100,2,FALSE)='Intermediate Lookups'!$A4&amp;'Intermediate Lookups'!L$1,$B$470, ""))</f>
        <v/>
      </c>
      <c r="M475" s="10" t="str">
        <f>IF($B$470="","",IF(VLOOKUP($B$470,Samples!$A$3:$D$100,2,FALSE)='Intermediate Lookups'!$A4&amp;'Intermediate Lookups'!M$1,$B$470, ""))</f>
        <v/>
      </c>
    </row>
    <row r="476" spans="1:14" x14ac:dyDescent="0.25">
      <c r="A476" t="str">
        <f>IF(B470="","","D")</f>
        <v/>
      </c>
      <c r="B476" s="10" t="str">
        <f>IF($B$470="","",IF(VLOOKUP($B$470,Samples!$A$3:$D$100,2,FALSE)='Intermediate Lookups'!$A5&amp;'Intermediate Lookups'!B$1,$B$470, ""))</f>
        <v/>
      </c>
      <c r="C476" s="10" t="str">
        <f>IF($B$470="","",IF(VLOOKUP($B$470,Samples!$A$3:$D$100,2,FALSE)='Intermediate Lookups'!$A5&amp;'Intermediate Lookups'!C$1,$B$470, ""))</f>
        <v/>
      </c>
      <c r="D476" s="10" t="str">
        <f>IF($B$470="","",IF(VLOOKUP($B$470,Samples!$A$3:$D$100,2,FALSE)='Intermediate Lookups'!$A5&amp;'Intermediate Lookups'!D$1,$B$470, ""))</f>
        <v/>
      </c>
      <c r="E476" s="10" t="str">
        <f>IF($B$470="","",IF(VLOOKUP($B$470,Samples!$A$3:$D$100,2,FALSE)='Intermediate Lookups'!$A5&amp;'Intermediate Lookups'!E$1,$B$470, ""))</f>
        <v/>
      </c>
      <c r="F476" s="10" t="str">
        <f>IF($B$470="","",IF(VLOOKUP($B$470,Samples!$A$3:$D$100,2,FALSE)='Intermediate Lookups'!$A5&amp;'Intermediate Lookups'!F$1,$B$470, ""))</f>
        <v/>
      </c>
      <c r="G476" s="10" t="str">
        <f>IF($B$470="","",IF(VLOOKUP($B$470,Samples!$A$3:$D$100,2,FALSE)='Intermediate Lookups'!$A5&amp;'Intermediate Lookups'!G$1,$B$470, ""))</f>
        <v/>
      </c>
      <c r="H476" s="10" t="str">
        <f>IF($B$470="","",IF(VLOOKUP($B$470,Samples!$A$3:$D$100,2,FALSE)='Intermediate Lookups'!$A5&amp;'Intermediate Lookups'!H$1,$B$470, ""))</f>
        <v/>
      </c>
      <c r="I476" s="10" t="str">
        <f>IF($B$470="","",IF(VLOOKUP($B$470,Samples!$A$3:$D$100,2,FALSE)='Intermediate Lookups'!$A5&amp;'Intermediate Lookups'!I$1,$B$470, ""))</f>
        <v/>
      </c>
      <c r="J476" s="10" t="str">
        <f>IF($B$470="","",IF(VLOOKUP($B$470,Samples!$A$3:$D$100,2,FALSE)='Intermediate Lookups'!$A5&amp;'Intermediate Lookups'!J$1,$B$470, ""))</f>
        <v/>
      </c>
      <c r="K476" s="10" t="str">
        <f>IF($B$470="","",IF(VLOOKUP($B$470,Samples!$A$3:$D$100,2,FALSE)='Intermediate Lookups'!$A5&amp;'Intermediate Lookups'!K$1,$B$470, ""))</f>
        <v/>
      </c>
      <c r="L476" s="10" t="str">
        <f>IF($B$470="","",IF(VLOOKUP($B$470,Samples!$A$3:$D$100,2,FALSE)='Intermediate Lookups'!$A5&amp;'Intermediate Lookups'!L$1,$B$470, ""))</f>
        <v/>
      </c>
      <c r="M476" s="10" t="str">
        <f>IF($B$470="","",IF(VLOOKUP($B$470,Samples!$A$3:$D$100,2,FALSE)='Intermediate Lookups'!$A5&amp;'Intermediate Lookups'!M$1,$B$470, ""))</f>
        <v/>
      </c>
    </row>
    <row r="477" spans="1:14" x14ac:dyDescent="0.25">
      <c r="A477" t="str">
        <f>IF(B470="","","E")</f>
        <v/>
      </c>
      <c r="B477" s="10" t="str">
        <f>IF($B$470="","",IF(VLOOKUP($B$470,Samples!$A$3:$D$100,2,FALSE)='Intermediate Lookups'!$A6&amp;'Intermediate Lookups'!B$1,$B$470, ""))</f>
        <v/>
      </c>
      <c r="C477" s="10" t="str">
        <f>IF($B$470="","",IF(VLOOKUP($B$470,Samples!$A$3:$D$100,2,FALSE)='Intermediate Lookups'!$A6&amp;'Intermediate Lookups'!C$1,$B$470, ""))</f>
        <v/>
      </c>
      <c r="D477" s="10" t="str">
        <f>IF($B$470="","",IF(VLOOKUP($B$470,Samples!$A$3:$D$100,2,FALSE)='Intermediate Lookups'!$A6&amp;'Intermediate Lookups'!D$1,$B$470, ""))</f>
        <v/>
      </c>
      <c r="E477" s="10" t="str">
        <f>IF($B$470="","",IF(VLOOKUP($B$470,Samples!$A$3:$D$100,2,FALSE)='Intermediate Lookups'!$A6&amp;'Intermediate Lookups'!E$1,$B$470, ""))</f>
        <v/>
      </c>
      <c r="F477" s="10" t="str">
        <f>IF($B$470="","",IF(VLOOKUP($B$470,Samples!$A$3:$D$100,2,FALSE)='Intermediate Lookups'!$A6&amp;'Intermediate Lookups'!F$1,$B$470, ""))</f>
        <v/>
      </c>
      <c r="G477" s="10" t="str">
        <f>IF($B$470="","",IF(VLOOKUP($B$470,Samples!$A$3:$D$100,2,FALSE)='Intermediate Lookups'!$A6&amp;'Intermediate Lookups'!G$1,$B$470, ""))</f>
        <v/>
      </c>
      <c r="H477" s="10" t="str">
        <f>IF($B$470="","",IF(VLOOKUP($B$470,Samples!$A$3:$D$100,2,FALSE)='Intermediate Lookups'!$A6&amp;'Intermediate Lookups'!H$1,$B$470, ""))</f>
        <v/>
      </c>
      <c r="I477" s="10" t="str">
        <f>IF($B$470="","",IF(VLOOKUP($B$470,Samples!$A$3:$D$100,2,FALSE)='Intermediate Lookups'!$A6&amp;'Intermediate Lookups'!I$1,$B$470, ""))</f>
        <v/>
      </c>
      <c r="J477" s="10" t="str">
        <f>IF($B$470="","",IF(VLOOKUP($B$470,Samples!$A$3:$D$100,2,FALSE)='Intermediate Lookups'!$A6&amp;'Intermediate Lookups'!J$1,$B$470, ""))</f>
        <v/>
      </c>
      <c r="K477" s="10" t="str">
        <f>IF($B$470="","",IF(VLOOKUP($B$470,Samples!$A$3:$D$100,2,FALSE)='Intermediate Lookups'!$A6&amp;'Intermediate Lookups'!K$1,$B$470, ""))</f>
        <v/>
      </c>
      <c r="L477" s="10" t="str">
        <f>IF($B$470="","",IF(VLOOKUP($B$470,Samples!$A$3:$D$100,2,FALSE)='Intermediate Lookups'!$A6&amp;'Intermediate Lookups'!L$1,$B$470, ""))</f>
        <v/>
      </c>
      <c r="M477" s="10" t="str">
        <f>IF($B$470="","",IF(VLOOKUP($B$470,Samples!$A$3:$D$100,2,FALSE)='Intermediate Lookups'!$A6&amp;'Intermediate Lookups'!M$1,$B$470, ""))</f>
        <v/>
      </c>
    </row>
    <row r="478" spans="1:14" x14ac:dyDescent="0.25">
      <c r="A478" t="str">
        <f>IF(B470="","","F")</f>
        <v/>
      </c>
      <c r="B478" s="10" t="str">
        <f>IF($B$470="","",IF(VLOOKUP($B$470,Samples!$A$3:$D$100,2,FALSE)='Intermediate Lookups'!$A7&amp;'Intermediate Lookups'!B$1,$B$470, ""))</f>
        <v/>
      </c>
      <c r="C478" s="10" t="str">
        <f>IF($B$470="","",IF(VLOOKUP($B$470,Samples!$A$3:$D$100,2,FALSE)='Intermediate Lookups'!$A7&amp;'Intermediate Lookups'!C$1,$B$470, ""))</f>
        <v/>
      </c>
      <c r="D478" s="10" t="str">
        <f>IF($B$470="","",IF(VLOOKUP($B$470,Samples!$A$3:$D$100,2,FALSE)='Intermediate Lookups'!$A7&amp;'Intermediate Lookups'!D$1,$B$470, ""))</f>
        <v/>
      </c>
      <c r="E478" s="10" t="str">
        <f>IF($B$470="","",IF(VLOOKUP($B$470,Samples!$A$3:$D$100,2,FALSE)='Intermediate Lookups'!$A7&amp;'Intermediate Lookups'!E$1,$B$470, ""))</f>
        <v/>
      </c>
      <c r="F478" s="10" t="str">
        <f>IF($B$470="","",IF(VLOOKUP($B$470,Samples!$A$3:$D$100,2,FALSE)='Intermediate Lookups'!$A7&amp;'Intermediate Lookups'!F$1,$B$470, ""))</f>
        <v/>
      </c>
      <c r="G478" s="10" t="str">
        <f>IF($B$470="","",IF(VLOOKUP($B$470,Samples!$A$3:$D$100,2,FALSE)='Intermediate Lookups'!$A7&amp;'Intermediate Lookups'!G$1,$B$470, ""))</f>
        <v/>
      </c>
      <c r="H478" s="10" t="str">
        <f>IF($B$470="","",IF(VLOOKUP($B$470,Samples!$A$3:$D$100,2,FALSE)='Intermediate Lookups'!$A7&amp;'Intermediate Lookups'!H$1,$B$470, ""))</f>
        <v/>
      </c>
      <c r="I478" s="10" t="str">
        <f>IF($B$470="","",IF(VLOOKUP($B$470,Samples!$A$3:$D$100,2,FALSE)='Intermediate Lookups'!$A7&amp;'Intermediate Lookups'!I$1,$B$470, ""))</f>
        <v/>
      </c>
      <c r="J478" s="10" t="str">
        <f>IF($B$470="","",IF(VLOOKUP($B$470,Samples!$A$3:$D$100,2,FALSE)='Intermediate Lookups'!$A7&amp;'Intermediate Lookups'!J$1,$B$470, ""))</f>
        <v/>
      </c>
      <c r="K478" s="10" t="str">
        <f>IF($B$470="","",IF(VLOOKUP($B$470,Samples!$A$3:$D$100,2,FALSE)='Intermediate Lookups'!$A7&amp;'Intermediate Lookups'!K$1,$B$470, ""))</f>
        <v/>
      </c>
      <c r="L478" s="10" t="str">
        <f>IF($B$470="","",IF(VLOOKUP($B$470,Samples!$A$3:$D$100,2,FALSE)='Intermediate Lookups'!$A7&amp;'Intermediate Lookups'!L$1,$B$470, ""))</f>
        <v/>
      </c>
      <c r="M478" s="10" t="str">
        <f>IF($B$470="","",IF(VLOOKUP($B$470,Samples!$A$3:$D$100,2,FALSE)='Intermediate Lookups'!$A7&amp;'Intermediate Lookups'!M$1,$B$470, ""))</f>
        <v/>
      </c>
    </row>
    <row r="479" spans="1:14" x14ac:dyDescent="0.25">
      <c r="A479" t="str">
        <f>IF(B470="","","G")</f>
        <v/>
      </c>
      <c r="B479" s="10" t="str">
        <f>IF($B$470="","",IF(VLOOKUP($B$470,Samples!$A$3:$D$100,2,FALSE)='Intermediate Lookups'!$A8&amp;'Intermediate Lookups'!B$1,$B$470, ""))</f>
        <v/>
      </c>
      <c r="C479" s="10" t="str">
        <f>IF($B$470="","",IF(VLOOKUP($B$470,Samples!$A$3:$D$100,2,FALSE)='Intermediate Lookups'!$A8&amp;'Intermediate Lookups'!C$1,$B$470, ""))</f>
        <v/>
      </c>
      <c r="D479" s="10" t="str">
        <f>IF($B$470="","",IF(VLOOKUP($B$470,Samples!$A$3:$D$100,2,FALSE)='Intermediate Lookups'!$A8&amp;'Intermediate Lookups'!D$1,$B$470, ""))</f>
        <v/>
      </c>
      <c r="E479" s="10" t="str">
        <f>IF($B$470="","",IF(VLOOKUP($B$470,Samples!$A$3:$D$100,2,FALSE)='Intermediate Lookups'!$A8&amp;'Intermediate Lookups'!E$1,$B$470, ""))</f>
        <v/>
      </c>
      <c r="F479" s="10" t="str">
        <f>IF($B$470="","",IF(VLOOKUP($B$470,Samples!$A$3:$D$100,2,FALSE)='Intermediate Lookups'!$A8&amp;'Intermediate Lookups'!F$1,$B$470, ""))</f>
        <v/>
      </c>
      <c r="G479" s="10" t="str">
        <f>IF($B$470="","",IF(VLOOKUP($B$470,Samples!$A$3:$D$100,2,FALSE)='Intermediate Lookups'!$A8&amp;'Intermediate Lookups'!G$1,$B$470, ""))</f>
        <v/>
      </c>
      <c r="H479" s="10" t="str">
        <f>IF($B$470="","",IF(VLOOKUP($B$470,Samples!$A$3:$D$100,2,FALSE)='Intermediate Lookups'!$A8&amp;'Intermediate Lookups'!H$1,$B$470, ""))</f>
        <v/>
      </c>
      <c r="I479" s="10" t="str">
        <f>IF($B$470="","",IF(VLOOKUP($B$470,Samples!$A$3:$D$100,2,FALSE)='Intermediate Lookups'!$A8&amp;'Intermediate Lookups'!I$1,$B$470, ""))</f>
        <v/>
      </c>
      <c r="J479" s="10" t="str">
        <f>IF($B$470="","",IF(VLOOKUP($B$470,Samples!$A$3:$D$100,2,FALSE)='Intermediate Lookups'!$A8&amp;'Intermediate Lookups'!J$1,$B$470, ""))</f>
        <v/>
      </c>
      <c r="K479" s="10" t="str">
        <f>IF($B$470="","",IF(VLOOKUP($B$470,Samples!$A$3:$D$100,2,FALSE)='Intermediate Lookups'!$A8&amp;'Intermediate Lookups'!K$1,$B$470, ""))</f>
        <v/>
      </c>
      <c r="L479" s="10" t="str">
        <f>IF($B$470="","",IF(VLOOKUP($B$470,Samples!$A$3:$D$100,2,FALSE)='Intermediate Lookups'!$A8&amp;'Intermediate Lookups'!L$1,$B$470, ""))</f>
        <v/>
      </c>
      <c r="M479" s="10" t="str">
        <f>IF($B$470="","",IF(VLOOKUP($B$470,Samples!$A$3:$D$100,2,FALSE)='Intermediate Lookups'!$A8&amp;'Intermediate Lookups'!M$1,$B$470, ""))</f>
        <v/>
      </c>
    </row>
    <row r="480" spans="1:14" x14ac:dyDescent="0.25">
      <c r="A480" t="str">
        <f>IF(B470="","","H")</f>
        <v/>
      </c>
      <c r="B480" s="10" t="str">
        <f>IF($B$470="","",IF(VLOOKUP($B$470,Samples!$A$3:$D$100,2,FALSE)='Intermediate Lookups'!$A9&amp;'Intermediate Lookups'!B$1,$B$470, ""))</f>
        <v/>
      </c>
      <c r="C480" s="10" t="str">
        <f>IF($B$470="","",IF(VLOOKUP($B$470,Samples!$A$3:$D$100,2,FALSE)='Intermediate Lookups'!$A9&amp;'Intermediate Lookups'!C$1,$B$470, ""))</f>
        <v/>
      </c>
      <c r="D480" s="10" t="str">
        <f>IF($B$470="","",IF(VLOOKUP($B$470,Samples!$A$3:$D$100,2,FALSE)='Intermediate Lookups'!$A9&amp;'Intermediate Lookups'!D$1,$B$470, ""))</f>
        <v/>
      </c>
      <c r="E480" s="10" t="str">
        <f>IF($B$470="","",IF(VLOOKUP($B$470,Samples!$A$3:$D$100,2,FALSE)='Intermediate Lookups'!$A9&amp;'Intermediate Lookups'!E$1,$B$470, ""))</f>
        <v/>
      </c>
      <c r="F480" s="10" t="str">
        <f>IF($B$470="","",IF(VLOOKUP($B$470,Samples!$A$3:$D$100,2,FALSE)='Intermediate Lookups'!$A9&amp;'Intermediate Lookups'!F$1,$B$470, ""))</f>
        <v/>
      </c>
      <c r="G480" s="10" t="str">
        <f>IF($B$470="","",IF(VLOOKUP($B$470,Samples!$A$3:$D$100,2,FALSE)='Intermediate Lookups'!$A9&amp;'Intermediate Lookups'!G$1,$B$470, ""))</f>
        <v/>
      </c>
      <c r="H480" s="10" t="str">
        <f>IF($B$470="","",IF(VLOOKUP($B$470,Samples!$A$3:$D$100,2,FALSE)='Intermediate Lookups'!$A9&amp;'Intermediate Lookups'!H$1,$B$470, ""))</f>
        <v/>
      </c>
      <c r="I480" s="10" t="str">
        <f>IF($B$470="","",IF(VLOOKUP($B$470,Samples!$A$3:$D$100,2,FALSE)='Intermediate Lookups'!$A9&amp;'Intermediate Lookups'!I$1,$B$470, ""))</f>
        <v/>
      </c>
      <c r="J480" s="10" t="str">
        <f>IF($B$470="","",IF(VLOOKUP($B$470,Samples!$A$3:$D$100,2,FALSE)='Intermediate Lookups'!$A9&amp;'Intermediate Lookups'!J$1,$B$470, ""))</f>
        <v/>
      </c>
      <c r="K480" s="10" t="str">
        <f>IF($B$470="","",IF(VLOOKUP($B$470,Samples!$A$3:$D$100,2,FALSE)='Intermediate Lookups'!$A9&amp;'Intermediate Lookups'!K$1,$B$470, ""))</f>
        <v/>
      </c>
      <c r="L480" s="10" t="str">
        <f>IF($B$470="","",IF(VLOOKUP($B$470,Samples!$A$3:$D$100,2,FALSE)='Intermediate Lookups'!$A9&amp;'Intermediate Lookups'!L$1,$B$470, ""))</f>
        <v/>
      </c>
      <c r="M480" s="10" t="str">
        <f>IF($B$470="","",IF(VLOOKUP($B$470,Samples!$A$3:$D$100,2,FALSE)='Intermediate Lookups'!$A9&amp;'Intermediate Lookups'!M$1,$B$470, ""))</f>
        <v/>
      </c>
    </row>
    <row r="482" spans="1:14" x14ac:dyDescent="0.25">
      <c r="A482" t="str">
        <f>IF(B482="","","Pipetting step")</f>
        <v/>
      </c>
      <c r="B482" t="str">
        <f>IF(ISBLANK(Samples!A43),"",Samples!A43)</f>
        <v/>
      </c>
      <c r="C482" t="str">
        <f>IF(B482="","",VLOOKUP(B482,Samples!$A$3:$D$100,4,FALSE))</f>
        <v/>
      </c>
      <c r="D482" t="str">
        <f>IF(B482="","",8)</f>
        <v/>
      </c>
      <c r="E482" t="str">
        <f>IF(B482="","",12)</f>
        <v/>
      </c>
      <c r="F482" t="str">
        <f>IF(B482="","","Standard")</f>
        <v/>
      </c>
      <c r="G482" t="str">
        <f>IF(B482="","","Color")</f>
        <v/>
      </c>
      <c r="I482" t="str">
        <f>IF(B482="","",6)</f>
        <v/>
      </c>
      <c r="J482" t="str">
        <f>IF(B482="","",6)</f>
        <v/>
      </c>
      <c r="K482" t="str">
        <f>IF(B482="","","Normal")</f>
        <v/>
      </c>
      <c r="L482" t="str">
        <f>IF(B482="","","Single-channel")</f>
        <v/>
      </c>
      <c r="M482" t="str">
        <f>IF(B482="","","No")</f>
        <v/>
      </c>
      <c r="N482" t="str">
        <f>IF(B482="","","No")</f>
        <v/>
      </c>
    </row>
    <row r="483" spans="1:14" x14ac:dyDescent="0.25">
      <c r="M483" t="str">
        <f>IF(B482="","","Per well")</f>
        <v/>
      </c>
      <c r="N483" t="str">
        <f>IF(B482="","","On source")</f>
        <v/>
      </c>
    </row>
    <row r="484" spans="1:14" x14ac:dyDescent="0.25">
      <c r="B484" t="str">
        <f>IF(B482="","",1)</f>
        <v/>
      </c>
      <c r="C484" t="str">
        <f>IF(B482="","",2)</f>
        <v/>
      </c>
      <c r="D484" t="str">
        <f>IF(B482="","",3)</f>
        <v/>
      </c>
      <c r="E484" t="str">
        <f>IF(B482="","",4)</f>
        <v/>
      </c>
      <c r="F484" t="str">
        <f>IF(B482="","",5)</f>
        <v/>
      </c>
      <c r="G484" t="str">
        <f>IF(B482="","",6)</f>
        <v/>
      </c>
      <c r="H484" t="str">
        <f>IF(B482="","",7)</f>
        <v/>
      </c>
      <c r="I484" t="str">
        <f>IF(B482="","",8)</f>
        <v/>
      </c>
      <c r="J484" t="str">
        <f>IF(B482="","",9)</f>
        <v/>
      </c>
      <c r="K484" t="str">
        <f>IF(B482="","",10)</f>
        <v/>
      </c>
      <c r="L484" t="str">
        <f>IF(B482="","",11)</f>
        <v/>
      </c>
      <c r="M484" t="str">
        <f>IF(B482="","",12)</f>
        <v/>
      </c>
    </row>
    <row r="485" spans="1:14" x14ac:dyDescent="0.25">
      <c r="A485" t="str">
        <f>IF(B482="","","A")</f>
        <v/>
      </c>
      <c r="B485" s="10" t="str">
        <f>IF($B$482="","",IF(VLOOKUP($B$482,Samples!$A$3:$D$100,2,FALSE)='Intermediate Lookups'!$A2&amp;'Intermediate Lookups'!B$1,$B$482, ""))</f>
        <v/>
      </c>
      <c r="C485" s="10" t="str">
        <f>IF($B$482="","",IF(VLOOKUP($B$482,Samples!$A$3:$D$100,2,FALSE)='Intermediate Lookups'!$A2&amp;'Intermediate Lookups'!C$1,$B$482, ""))</f>
        <v/>
      </c>
      <c r="D485" s="10" t="str">
        <f>IF($B$482="","",IF(VLOOKUP($B$482,Samples!$A$3:$D$100,2,FALSE)='Intermediate Lookups'!$A2&amp;'Intermediate Lookups'!D$1,$B$482, ""))</f>
        <v/>
      </c>
      <c r="E485" s="10" t="str">
        <f>IF($B$482="","",IF(VLOOKUP($B$482,Samples!$A$3:$D$100,2,FALSE)='Intermediate Lookups'!$A2&amp;'Intermediate Lookups'!E$1,$B$482, ""))</f>
        <v/>
      </c>
      <c r="F485" s="10" t="str">
        <f>IF($B$482="","",IF(VLOOKUP($B$482,Samples!$A$3:$D$100,2,FALSE)='Intermediate Lookups'!$A2&amp;'Intermediate Lookups'!F$1,$B$482, ""))</f>
        <v/>
      </c>
      <c r="G485" s="10" t="str">
        <f>IF($B$482="","",IF(VLOOKUP($B$482,Samples!$A$3:$D$100,2,FALSE)='Intermediate Lookups'!$A2&amp;'Intermediate Lookups'!G$1,$B$482, ""))</f>
        <v/>
      </c>
      <c r="H485" s="10" t="str">
        <f>IF($B$482="","",IF(VLOOKUP($B$482,Samples!$A$3:$D$100,2,FALSE)='Intermediate Lookups'!$A2&amp;'Intermediate Lookups'!H$1,$B$482, ""))</f>
        <v/>
      </c>
      <c r="I485" s="10" t="str">
        <f>IF($B$482="","",IF(VLOOKUP($B$482,Samples!$A$3:$D$100,2,FALSE)='Intermediate Lookups'!$A2&amp;'Intermediate Lookups'!I$1,$B$482, ""))</f>
        <v/>
      </c>
      <c r="J485" s="10" t="str">
        <f>IF($B$482="","",IF(VLOOKUP($B$482,Samples!$A$3:$D$100,2,FALSE)='Intermediate Lookups'!$A2&amp;'Intermediate Lookups'!J$1,$B$482, ""))</f>
        <v/>
      </c>
      <c r="K485" s="10" t="str">
        <f>IF($B$482="","",IF(VLOOKUP($B$482,Samples!$A$3:$D$100,2,FALSE)='Intermediate Lookups'!$A2&amp;'Intermediate Lookups'!K$1,$B$482, ""))</f>
        <v/>
      </c>
      <c r="L485" s="10" t="str">
        <f>IF($B$482="","",IF(VLOOKUP($B$482,Samples!$A$3:$D$100,2,FALSE)='Intermediate Lookups'!$A2&amp;'Intermediate Lookups'!L$1,$B$482, ""))</f>
        <v/>
      </c>
      <c r="M485" s="10" t="str">
        <f>IF($B$482="","",IF(VLOOKUP($B$482,Samples!$A$3:$D$100,2,FALSE)='Intermediate Lookups'!$A2&amp;'Intermediate Lookups'!M$1,$B$482, ""))</f>
        <v/>
      </c>
    </row>
    <row r="486" spans="1:14" x14ac:dyDescent="0.25">
      <c r="A486" t="str">
        <f>IF(B482="","","B")</f>
        <v/>
      </c>
      <c r="B486" s="10" t="str">
        <f>IF($B$482="","",IF(VLOOKUP($B$482,Samples!$A$3:$D$100,2,FALSE)='Intermediate Lookups'!$A3&amp;'Intermediate Lookups'!B$1,$B$482, ""))</f>
        <v/>
      </c>
      <c r="C486" s="10" t="str">
        <f>IF($B$482="","",IF(VLOOKUP($B$482,Samples!$A$3:$D$100,2,FALSE)='Intermediate Lookups'!$A3&amp;'Intermediate Lookups'!C$1,$B$482, ""))</f>
        <v/>
      </c>
      <c r="D486" s="10" t="str">
        <f>IF($B$482="","",IF(VLOOKUP($B$482,Samples!$A$3:$D$100,2,FALSE)='Intermediate Lookups'!$A3&amp;'Intermediate Lookups'!D$1,$B$482, ""))</f>
        <v/>
      </c>
      <c r="E486" s="10" t="str">
        <f>IF($B$482="","",IF(VLOOKUP($B$482,Samples!$A$3:$D$100,2,FALSE)='Intermediate Lookups'!$A3&amp;'Intermediate Lookups'!E$1,$B$482, ""))</f>
        <v/>
      </c>
      <c r="F486" s="10" t="str">
        <f>IF($B$482="","",IF(VLOOKUP($B$482,Samples!$A$3:$D$100,2,FALSE)='Intermediate Lookups'!$A3&amp;'Intermediate Lookups'!F$1,$B$482, ""))</f>
        <v/>
      </c>
      <c r="G486" s="10" t="str">
        <f>IF($B$482="","",IF(VLOOKUP($B$482,Samples!$A$3:$D$100,2,FALSE)='Intermediate Lookups'!$A3&amp;'Intermediate Lookups'!G$1,$B$482, ""))</f>
        <v/>
      </c>
      <c r="H486" s="10" t="str">
        <f>IF($B$482="","",IF(VLOOKUP($B$482,Samples!$A$3:$D$100,2,FALSE)='Intermediate Lookups'!$A3&amp;'Intermediate Lookups'!H$1,$B$482, ""))</f>
        <v/>
      </c>
      <c r="I486" s="10" t="str">
        <f>IF($B$482="","",IF(VLOOKUP($B$482,Samples!$A$3:$D$100,2,FALSE)='Intermediate Lookups'!$A3&amp;'Intermediate Lookups'!I$1,$B$482, ""))</f>
        <v/>
      </c>
      <c r="J486" s="10" t="str">
        <f>IF($B$482="","",IF(VLOOKUP($B$482,Samples!$A$3:$D$100,2,FALSE)='Intermediate Lookups'!$A3&amp;'Intermediate Lookups'!J$1,$B$482, ""))</f>
        <v/>
      </c>
      <c r="K486" s="10" t="str">
        <f>IF($B$482="","",IF(VLOOKUP($B$482,Samples!$A$3:$D$100,2,FALSE)='Intermediate Lookups'!$A3&amp;'Intermediate Lookups'!K$1,$B$482, ""))</f>
        <v/>
      </c>
      <c r="L486" s="10" t="str">
        <f>IF($B$482="","",IF(VLOOKUP($B$482,Samples!$A$3:$D$100,2,FALSE)='Intermediate Lookups'!$A3&amp;'Intermediate Lookups'!L$1,$B$482, ""))</f>
        <v/>
      </c>
      <c r="M486" s="10" t="str">
        <f>IF($B$482="","",IF(VLOOKUP($B$482,Samples!$A$3:$D$100,2,FALSE)='Intermediate Lookups'!$A3&amp;'Intermediate Lookups'!M$1,$B$482, ""))</f>
        <v/>
      </c>
    </row>
    <row r="487" spans="1:14" x14ac:dyDescent="0.25">
      <c r="A487" t="str">
        <f>IF(B482="","","C")</f>
        <v/>
      </c>
      <c r="B487" s="10" t="str">
        <f>IF($B$482="","",IF(VLOOKUP($B$482,Samples!$A$3:$D$100,2,FALSE)='Intermediate Lookups'!$A4&amp;'Intermediate Lookups'!B$1,$B$482, ""))</f>
        <v/>
      </c>
      <c r="C487" s="10" t="str">
        <f>IF($B$482="","",IF(VLOOKUP($B$482,Samples!$A$3:$D$100,2,FALSE)='Intermediate Lookups'!$A4&amp;'Intermediate Lookups'!C$1,$B$482, ""))</f>
        <v/>
      </c>
      <c r="D487" s="10" t="str">
        <f>IF($B$482="","",IF(VLOOKUP($B$482,Samples!$A$3:$D$100,2,FALSE)='Intermediate Lookups'!$A4&amp;'Intermediate Lookups'!D$1,$B$482, ""))</f>
        <v/>
      </c>
      <c r="E487" s="10" t="str">
        <f>IF($B$482="","",IF(VLOOKUP($B$482,Samples!$A$3:$D$100,2,FALSE)='Intermediate Lookups'!$A4&amp;'Intermediate Lookups'!E$1,$B$482, ""))</f>
        <v/>
      </c>
      <c r="F487" s="10" t="str">
        <f>IF($B$482="","",IF(VLOOKUP($B$482,Samples!$A$3:$D$100,2,FALSE)='Intermediate Lookups'!$A4&amp;'Intermediate Lookups'!F$1,$B$482, ""))</f>
        <v/>
      </c>
      <c r="G487" s="10" t="str">
        <f>IF($B$482="","",IF(VLOOKUP($B$482,Samples!$A$3:$D$100,2,FALSE)='Intermediate Lookups'!$A4&amp;'Intermediate Lookups'!G$1,$B$482, ""))</f>
        <v/>
      </c>
      <c r="H487" s="10" t="str">
        <f>IF($B$482="","",IF(VLOOKUP($B$482,Samples!$A$3:$D$100,2,FALSE)='Intermediate Lookups'!$A4&amp;'Intermediate Lookups'!H$1,$B$482, ""))</f>
        <v/>
      </c>
      <c r="I487" s="10" t="str">
        <f>IF($B$482="","",IF(VLOOKUP($B$482,Samples!$A$3:$D$100,2,FALSE)='Intermediate Lookups'!$A4&amp;'Intermediate Lookups'!I$1,$B$482, ""))</f>
        <v/>
      </c>
      <c r="J487" s="10" t="str">
        <f>IF($B$482="","",IF(VLOOKUP($B$482,Samples!$A$3:$D$100,2,FALSE)='Intermediate Lookups'!$A4&amp;'Intermediate Lookups'!J$1,$B$482, ""))</f>
        <v/>
      </c>
      <c r="K487" s="10" t="str">
        <f>IF($B$482="","",IF(VLOOKUP($B$482,Samples!$A$3:$D$100,2,FALSE)='Intermediate Lookups'!$A4&amp;'Intermediate Lookups'!K$1,$B$482, ""))</f>
        <v/>
      </c>
      <c r="L487" s="10" t="str">
        <f>IF($B$482="","",IF(VLOOKUP($B$482,Samples!$A$3:$D$100,2,FALSE)='Intermediate Lookups'!$A4&amp;'Intermediate Lookups'!L$1,$B$482, ""))</f>
        <v/>
      </c>
      <c r="M487" s="10" t="str">
        <f>IF($B$482="","",IF(VLOOKUP($B$482,Samples!$A$3:$D$100,2,FALSE)='Intermediate Lookups'!$A4&amp;'Intermediate Lookups'!M$1,$B$482, ""))</f>
        <v/>
      </c>
    </row>
    <row r="488" spans="1:14" x14ac:dyDescent="0.25">
      <c r="A488" t="str">
        <f>IF(B482="","","D")</f>
        <v/>
      </c>
      <c r="B488" s="10" t="str">
        <f>IF($B$482="","",IF(VLOOKUP($B$482,Samples!$A$3:$D$100,2,FALSE)='Intermediate Lookups'!$A5&amp;'Intermediate Lookups'!B$1,$B$482, ""))</f>
        <v/>
      </c>
      <c r="C488" s="10" t="str">
        <f>IF($B$482="","",IF(VLOOKUP($B$482,Samples!$A$3:$D$100,2,FALSE)='Intermediate Lookups'!$A5&amp;'Intermediate Lookups'!C$1,$B$482, ""))</f>
        <v/>
      </c>
      <c r="D488" s="10" t="str">
        <f>IF($B$482="","",IF(VLOOKUP($B$482,Samples!$A$3:$D$100,2,FALSE)='Intermediate Lookups'!$A5&amp;'Intermediate Lookups'!D$1,$B$482, ""))</f>
        <v/>
      </c>
      <c r="E488" s="10" t="str">
        <f>IF($B$482="","",IF(VLOOKUP($B$482,Samples!$A$3:$D$100,2,FALSE)='Intermediate Lookups'!$A5&amp;'Intermediate Lookups'!E$1,$B$482, ""))</f>
        <v/>
      </c>
      <c r="F488" s="10" t="str">
        <f>IF($B$482="","",IF(VLOOKUP($B$482,Samples!$A$3:$D$100,2,FALSE)='Intermediate Lookups'!$A5&amp;'Intermediate Lookups'!F$1,$B$482, ""))</f>
        <v/>
      </c>
      <c r="G488" s="10" t="str">
        <f>IF($B$482="","",IF(VLOOKUP($B$482,Samples!$A$3:$D$100,2,FALSE)='Intermediate Lookups'!$A5&amp;'Intermediate Lookups'!G$1,$B$482, ""))</f>
        <v/>
      </c>
      <c r="H488" s="10" t="str">
        <f>IF($B$482="","",IF(VLOOKUP($B$482,Samples!$A$3:$D$100,2,FALSE)='Intermediate Lookups'!$A5&amp;'Intermediate Lookups'!H$1,$B$482, ""))</f>
        <v/>
      </c>
      <c r="I488" s="10" t="str">
        <f>IF($B$482="","",IF(VLOOKUP($B$482,Samples!$A$3:$D$100,2,FALSE)='Intermediate Lookups'!$A5&amp;'Intermediate Lookups'!I$1,$B$482, ""))</f>
        <v/>
      </c>
      <c r="J488" s="10" t="str">
        <f>IF($B$482="","",IF(VLOOKUP($B$482,Samples!$A$3:$D$100,2,FALSE)='Intermediate Lookups'!$A5&amp;'Intermediate Lookups'!J$1,$B$482, ""))</f>
        <v/>
      </c>
      <c r="K488" s="10" t="str">
        <f>IF($B$482="","",IF(VLOOKUP($B$482,Samples!$A$3:$D$100,2,FALSE)='Intermediate Lookups'!$A5&amp;'Intermediate Lookups'!K$1,$B$482, ""))</f>
        <v/>
      </c>
      <c r="L488" s="10" t="str">
        <f>IF($B$482="","",IF(VLOOKUP($B$482,Samples!$A$3:$D$100,2,FALSE)='Intermediate Lookups'!$A5&amp;'Intermediate Lookups'!L$1,$B$482, ""))</f>
        <v/>
      </c>
      <c r="M488" s="10" t="str">
        <f>IF($B$482="","",IF(VLOOKUP($B$482,Samples!$A$3:$D$100,2,FALSE)='Intermediate Lookups'!$A5&amp;'Intermediate Lookups'!M$1,$B$482, ""))</f>
        <v/>
      </c>
    </row>
    <row r="489" spans="1:14" x14ac:dyDescent="0.25">
      <c r="A489" t="str">
        <f>IF(B482="","","E")</f>
        <v/>
      </c>
      <c r="B489" s="10" t="str">
        <f>IF($B$482="","",IF(VLOOKUP($B$482,Samples!$A$3:$D$100,2,FALSE)='Intermediate Lookups'!$A6&amp;'Intermediate Lookups'!B$1,$B$482, ""))</f>
        <v/>
      </c>
      <c r="C489" s="10" t="str">
        <f>IF($B$482="","",IF(VLOOKUP($B$482,Samples!$A$3:$D$100,2,FALSE)='Intermediate Lookups'!$A6&amp;'Intermediate Lookups'!C$1,$B$482, ""))</f>
        <v/>
      </c>
      <c r="D489" s="10" t="str">
        <f>IF($B$482="","",IF(VLOOKUP($B$482,Samples!$A$3:$D$100,2,FALSE)='Intermediate Lookups'!$A6&amp;'Intermediate Lookups'!D$1,$B$482, ""))</f>
        <v/>
      </c>
      <c r="E489" s="10" t="str">
        <f>IF($B$482="","",IF(VLOOKUP($B$482,Samples!$A$3:$D$100,2,FALSE)='Intermediate Lookups'!$A6&amp;'Intermediate Lookups'!E$1,$B$482, ""))</f>
        <v/>
      </c>
      <c r="F489" s="10" t="str">
        <f>IF($B$482="","",IF(VLOOKUP($B$482,Samples!$A$3:$D$100,2,FALSE)='Intermediate Lookups'!$A6&amp;'Intermediate Lookups'!F$1,$B$482, ""))</f>
        <v/>
      </c>
      <c r="G489" s="10" t="str">
        <f>IF($B$482="","",IF(VLOOKUP($B$482,Samples!$A$3:$D$100,2,FALSE)='Intermediate Lookups'!$A6&amp;'Intermediate Lookups'!G$1,$B$482, ""))</f>
        <v/>
      </c>
      <c r="H489" s="10" t="str">
        <f>IF($B$482="","",IF(VLOOKUP($B$482,Samples!$A$3:$D$100,2,FALSE)='Intermediate Lookups'!$A6&amp;'Intermediate Lookups'!H$1,$B$482, ""))</f>
        <v/>
      </c>
      <c r="I489" s="10" t="str">
        <f>IF($B$482="","",IF(VLOOKUP($B$482,Samples!$A$3:$D$100,2,FALSE)='Intermediate Lookups'!$A6&amp;'Intermediate Lookups'!I$1,$B$482, ""))</f>
        <v/>
      </c>
      <c r="J489" s="10" t="str">
        <f>IF($B$482="","",IF(VLOOKUP($B$482,Samples!$A$3:$D$100,2,FALSE)='Intermediate Lookups'!$A6&amp;'Intermediate Lookups'!J$1,$B$482, ""))</f>
        <v/>
      </c>
      <c r="K489" s="10" t="str">
        <f>IF($B$482="","",IF(VLOOKUP($B$482,Samples!$A$3:$D$100,2,FALSE)='Intermediate Lookups'!$A6&amp;'Intermediate Lookups'!K$1,$B$482, ""))</f>
        <v/>
      </c>
      <c r="L489" s="10" t="str">
        <f>IF($B$482="","",IF(VLOOKUP($B$482,Samples!$A$3:$D$100,2,FALSE)='Intermediate Lookups'!$A6&amp;'Intermediate Lookups'!L$1,$B$482, ""))</f>
        <v/>
      </c>
      <c r="M489" s="10" t="str">
        <f>IF($B$482="","",IF(VLOOKUP($B$482,Samples!$A$3:$D$100,2,FALSE)='Intermediate Lookups'!$A6&amp;'Intermediate Lookups'!M$1,$B$482, ""))</f>
        <v/>
      </c>
    </row>
    <row r="490" spans="1:14" x14ac:dyDescent="0.25">
      <c r="A490" t="str">
        <f>IF(B482="","","F")</f>
        <v/>
      </c>
      <c r="B490" s="10" t="str">
        <f>IF($B$482="","",IF(VLOOKUP($B$482,Samples!$A$3:$D$100,2,FALSE)='Intermediate Lookups'!$A7&amp;'Intermediate Lookups'!B$1,$B$482, ""))</f>
        <v/>
      </c>
      <c r="C490" s="10" t="str">
        <f>IF($B$482="","",IF(VLOOKUP($B$482,Samples!$A$3:$D$100,2,FALSE)='Intermediate Lookups'!$A7&amp;'Intermediate Lookups'!C$1,$B$482, ""))</f>
        <v/>
      </c>
      <c r="D490" s="10" t="str">
        <f>IF($B$482="","",IF(VLOOKUP($B$482,Samples!$A$3:$D$100,2,FALSE)='Intermediate Lookups'!$A7&amp;'Intermediate Lookups'!D$1,$B$482, ""))</f>
        <v/>
      </c>
      <c r="E490" s="10" t="str">
        <f>IF($B$482="","",IF(VLOOKUP($B$482,Samples!$A$3:$D$100,2,FALSE)='Intermediate Lookups'!$A7&amp;'Intermediate Lookups'!E$1,$B$482, ""))</f>
        <v/>
      </c>
      <c r="F490" s="10" t="str">
        <f>IF($B$482="","",IF(VLOOKUP($B$482,Samples!$A$3:$D$100,2,FALSE)='Intermediate Lookups'!$A7&amp;'Intermediate Lookups'!F$1,$B$482, ""))</f>
        <v/>
      </c>
      <c r="G490" s="10" t="str">
        <f>IF($B$482="","",IF(VLOOKUP($B$482,Samples!$A$3:$D$100,2,FALSE)='Intermediate Lookups'!$A7&amp;'Intermediate Lookups'!G$1,$B$482, ""))</f>
        <v/>
      </c>
      <c r="H490" s="10" t="str">
        <f>IF($B$482="","",IF(VLOOKUP($B$482,Samples!$A$3:$D$100,2,FALSE)='Intermediate Lookups'!$A7&amp;'Intermediate Lookups'!H$1,$B$482, ""))</f>
        <v/>
      </c>
      <c r="I490" s="10" t="str">
        <f>IF($B$482="","",IF(VLOOKUP($B$482,Samples!$A$3:$D$100,2,FALSE)='Intermediate Lookups'!$A7&amp;'Intermediate Lookups'!I$1,$B$482, ""))</f>
        <v/>
      </c>
      <c r="J490" s="10" t="str">
        <f>IF($B$482="","",IF(VLOOKUP($B$482,Samples!$A$3:$D$100,2,FALSE)='Intermediate Lookups'!$A7&amp;'Intermediate Lookups'!J$1,$B$482, ""))</f>
        <v/>
      </c>
      <c r="K490" s="10" t="str">
        <f>IF($B$482="","",IF(VLOOKUP($B$482,Samples!$A$3:$D$100,2,FALSE)='Intermediate Lookups'!$A7&amp;'Intermediate Lookups'!K$1,$B$482, ""))</f>
        <v/>
      </c>
      <c r="L490" s="10" t="str">
        <f>IF($B$482="","",IF(VLOOKUP($B$482,Samples!$A$3:$D$100,2,FALSE)='Intermediate Lookups'!$A7&amp;'Intermediate Lookups'!L$1,$B$482, ""))</f>
        <v/>
      </c>
      <c r="M490" s="10" t="str">
        <f>IF($B$482="","",IF(VLOOKUP($B$482,Samples!$A$3:$D$100,2,FALSE)='Intermediate Lookups'!$A7&amp;'Intermediate Lookups'!M$1,$B$482, ""))</f>
        <v/>
      </c>
    </row>
    <row r="491" spans="1:14" x14ac:dyDescent="0.25">
      <c r="A491" t="str">
        <f>IF(B482="","","G")</f>
        <v/>
      </c>
      <c r="B491" s="10" t="str">
        <f>IF($B$482="","",IF(VLOOKUP($B$482,Samples!$A$3:$D$100,2,FALSE)='Intermediate Lookups'!$A8&amp;'Intermediate Lookups'!B$1,$B$482, ""))</f>
        <v/>
      </c>
      <c r="C491" s="10" t="str">
        <f>IF($B$482="","",IF(VLOOKUP($B$482,Samples!$A$3:$D$100,2,FALSE)='Intermediate Lookups'!$A8&amp;'Intermediate Lookups'!C$1,$B$482, ""))</f>
        <v/>
      </c>
      <c r="D491" s="10" t="str">
        <f>IF($B$482="","",IF(VLOOKUP($B$482,Samples!$A$3:$D$100,2,FALSE)='Intermediate Lookups'!$A8&amp;'Intermediate Lookups'!D$1,$B$482, ""))</f>
        <v/>
      </c>
      <c r="E491" s="10" t="str">
        <f>IF($B$482="","",IF(VLOOKUP($B$482,Samples!$A$3:$D$100,2,FALSE)='Intermediate Lookups'!$A8&amp;'Intermediate Lookups'!E$1,$B$482, ""))</f>
        <v/>
      </c>
      <c r="F491" s="10" t="str">
        <f>IF($B$482="","",IF(VLOOKUP($B$482,Samples!$A$3:$D$100,2,FALSE)='Intermediate Lookups'!$A8&amp;'Intermediate Lookups'!F$1,$B$482, ""))</f>
        <v/>
      </c>
      <c r="G491" s="10" t="str">
        <f>IF($B$482="","",IF(VLOOKUP($B$482,Samples!$A$3:$D$100,2,FALSE)='Intermediate Lookups'!$A8&amp;'Intermediate Lookups'!G$1,$B$482, ""))</f>
        <v/>
      </c>
      <c r="H491" s="10" t="str">
        <f>IF($B$482="","",IF(VLOOKUP($B$482,Samples!$A$3:$D$100,2,FALSE)='Intermediate Lookups'!$A8&amp;'Intermediate Lookups'!H$1,$B$482, ""))</f>
        <v/>
      </c>
      <c r="I491" s="10" t="str">
        <f>IF($B$482="","",IF(VLOOKUP($B$482,Samples!$A$3:$D$100,2,FALSE)='Intermediate Lookups'!$A8&amp;'Intermediate Lookups'!I$1,$B$482, ""))</f>
        <v/>
      </c>
      <c r="J491" s="10" t="str">
        <f>IF($B$482="","",IF(VLOOKUP($B$482,Samples!$A$3:$D$100,2,FALSE)='Intermediate Lookups'!$A8&amp;'Intermediate Lookups'!J$1,$B$482, ""))</f>
        <v/>
      </c>
      <c r="K491" s="10" t="str">
        <f>IF($B$482="","",IF(VLOOKUP($B$482,Samples!$A$3:$D$100,2,FALSE)='Intermediate Lookups'!$A8&amp;'Intermediate Lookups'!K$1,$B$482, ""))</f>
        <v/>
      </c>
      <c r="L491" s="10" t="str">
        <f>IF($B$482="","",IF(VLOOKUP($B$482,Samples!$A$3:$D$100,2,FALSE)='Intermediate Lookups'!$A8&amp;'Intermediate Lookups'!L$1,$B$482, ""))</f>
        <v/>
      </c>
      <c r="M491" s="10" t="str">
        <f>IF($B$482="","",IF(VLOOKUP($B$482,Samples!$A$3:$D$100,2,FALSE)='Intermediate Lookups'!$A8&amp;'Intermediate Lookups'!M$1,$B$482, ""))</f>
        <v/>
      </c>
    </row>
    <row r="492" spans="1:14" x14ac:dyDescent="0.25">
      <c r="A492" t="str">
        <f>IF(B482="","","H")</f>
        <v/>
      </c>
      <c r="B492" s="10" t="str">
        <f>IF($B$482="","",IF(VLOOKUP($B$482,Samples!$A$3:$D$100,2,FALSE)='Intermediate Lookups'!$A9&amp;'Intermediate Lookups'!B$1,$B$482, ""))</f>
        <v/>
      </c>
      <c r="C492" s="10" t="str">
        <f>IF($B$482="","",IF(VLOOKUP($B$482,Samples!$A$3:$D$100,2,FALSE)='Intermediate Lookups'!$A9&amp;'Intermediate Lookups'!C$1,$B$482, ""))</f>
        <v/>
      </c>
      <c r="D492" s="10" t="str">
        <f>IF($B$482="","",IF(VLOOKUP($B$482,Samples!$A$3:$D$100,2,FALSE)='Intermediate Lookups'!$A9&amp;'Intermediate Lookups'!D$1,$B$482, ""))</f>
        <v/>
      </c>
      <c r="E492" s="10" t="str">
        <f>IF($B$482="","",IF(VLOOKUP($B$482,Samples!$A$3:$D$100,2,FALSE)='Intermediate Lookups'!$A9&amp;'Intermediate Lookups'!E$1,$B$482, ""))</f>
        <v/>
      </c>
      <c r="F492" s="10" t="str">
        <f>IF($B$482="","",IF(VLOOKUP($B$482,Samples!$A$3:$D$100,2,FALSE)='Intermediate Lookups'!$A9&amp;'Intermediate Lookups'!F$1,$B$482, ""))</f>
        <v/>
      </c>
      <c r="G492" s="10" t="str">
        <f>IF($B$482="","",IF(VLOOKUP($B$482,Samples!$A$3:$D$100,2,FALSE)='Intermediate Lookups'!$A9&amp;'Intermediate Lookups'!G$1,$B$482, ""))</f>
        <v/>
      </c>
      <c r="H492" s="10" t="str">
        <f>IF($B$482="","",IF(VLOOKUP($B$482,Samples!$A$3:$D$100,2,FALSE)='Intermediate Lookups'!$A9&amp;'Intermediate Lookups'!H$1,$B$482, ""))</f>
        <v/>
      </c>
      <c r="I492" s="10" t="str">
        <f>IF($B$482="","",IF(VLOOKUP($B$482,Samples!$A$3:$D$100,2,FALSE)='Intermediate Lookups'!$A9&amp;'Intermediate Lookups'!I$1,$B$482, ""))</f>
        <v/>
      </c>
      <c r="J492" s="10" t="str">
        <f>IF($B$482="","",IF(VLOOKUP($B$482,Samples!$A$3:$D$100,2,FALSE)='Intermediate Lookups'!$A9&amp;'Intermediate Lookups'!J$1,$B$482, ""))</f>
        <v/>
      </c>
      <c r="K492" s="10" t="str">
        <f>IF($B$482="","",IF(VLOOKUP($B$482,Samples!$A$3:$D$100,2,FALSE)='Intermediate Lookups'!$A9&amp;'Intermediate Lookups'!K$1,$B$482, ""))</f>
        <v/>
      </c>
      <c r="L492" s="10" t="str">
        <f>IF($B$482="","",IF(VLOOKUP($B$482,Samples!$A$3:$D$100,2,FALSE)='Intermediate Lookups'!$A9&amp;'Intermediate Lookups'!L$1,$B$482, ""))</f>
        <v/>
      </c>
      <c r="M492" s="10" t="str">
        <f>IF($B$482="","",IF(VLOOKUP($B$482,Samples!$A$3:$D$100,2,FALSE)='Intermediate Lookups'!$A9&amp;'Intermediate Lookups'!M$1,$B$482, ""))</f>
        <v/>
      </c>
    </row>
    <row r="494" spans="1:14" x14ac:dyDescent="0.25">
      <c r="A494" t="str">
        <f>IF(B494="","","Pipetting step")</f>
        <v/>
      </c>
      <c r="B494" t="str">
        <f>IF(ISBLANK(Samples!A44),"",Samples!A44)</f>
        <v/>
      </c>
      <c r="C494" t="str">
        <f>IF(B494="","",VLOOKUP(B494,Samples!$A$3:$D$100,4,FALSE))</f>
        <v/>
      </c>
      <c r="D494" t="str">
        <f>IF(B494="","",8)</f>
        <v/>
      </c>
      <c r="E494" t="str">
        <f>IF(B494="","",12)</f>
        <v/>
      </c>
      <c r="F494" t="str">
        <f>IF(B494="","","Standard")</f>
        <v/>
      </c>
      <c r="G494" t="str">
        <f>IF(B494="","","Color")</f>
        <v/>
      </c>
      <c r="I494" t="str">
        <f>IF(B494="","",6)</f>
        <v/>
      </c>
      <c r="J494" t="str">
        <f>IF(B494="","",6)</f>
        <v/>
      </c>
      <c r="K494" t="str">
        <f>IF(B494="","","Normal")</f>
        <v/>
      </c>
      <c r="L494" t="str">
        <f>IF(B494="","","Single-channel")</f>
        <v/>
      </c>
      <c r="M494" t="str">
        <f>IF(B494="","","No")</f>
        <v/>
      </c>
      <c r="N494" t="str">
        <f>IF(B494="","","No")</f>
        <v/>
      </c>
    </row>
    <row r="495" spans="1:14" x14ac:dyDescent="0.25">
      <c r="M495" t="str">
        <f>IF(B494="","","Per well")</f>
        <v/>
      </c>
      <c r="N495" t="str">
        <f>IF(B494="","","On source")</f>
        <v/>
      </c>
    </row>
    <row r="496" spans="1:14" x14ac:dyDescent="0.25">
      <c r="B496" t="str">
        <f>IF(B494="","",1)</f>
        <v/>
      </c>
      <c r="C496" t="str">
        <f>IF(B494="","",2)</f>
        <v/>
      </c>
      <c r="D496" t="str">
        <f>IF(B494="","",3)</f>
        <v/>
      </c>
      <c r="E496" t="str">
        <f>IF(B494="","",4)</f>
        <v/>
      </c>
      <c r="F496" t="str">
        <f>IF(B494="","",5)</f>
        <v/>
      </c>
      <c r="G496" t="str">
        <f>IF(B494="","",6)</f>
        <v/>
      </c>
      <c r="H496" t="str">
        <f>IF(B494="","",7)</f>
        <v/>
      </c>
      <c r="I496" t="str">
        <f>IF(B494="","",8)</f>
        <v/>
      </c>
      <c r="J496" t="str">
        <f>IF(B494="","",9)</f>
        <v/>
      </c>
      <c r="K496" t="str">
        <f>IF(B494="","",10)</f>
        <v/>
      </c>
      <c r="L496" t="str">
        <f>IF(B494="","",11)</f>
        <v/>
      </c>
      <c r="M496" t="str">
        <f>IF(B494="","",12)</f>
        <v/>
      </c>
    </row>
    <row r="497" spans="1:14" x14ac:dyDescent="0.25">
      <c r="A497" t="str">
        <f>IF(B494="","","A")</f>
        <v/>
      </c>
      <c r="B497" s="10" t="str">
        <f>IF($B$494="","",IF(VLOOKUP($B$494,Samples!$A$3:$D$100,2,FALSE)='Intermediate Lookups'!$A2&amp;'Intermediate Lookups'!B$1,$B$494, ""))</f>
        <v/>
      </c>
      <c r="C497" s="10" t="str">
        <f>IF($B$494="","",IF(VLOOKUP($B$494,Samples!$A$3:$D$100,2,FALSE)='Intermediate Lookups'!$A2&amp;'Intermediate Lookups'!C$1,$B$494, ""))</f>
        <v/>
      </c>
      <c r="D497" s="10" t="str">
        <f>IF($B$494="","",IF(VLOOKUP($B$494,Samples!$A$3:$D$100,2,FALSE)='Intermediate Lookups'!$A2&amp;'Intermediate Lookups'!D$1,$B$494, ""))</f>
        <v/>
      </c>
      <c r="E497" s="10" t="str">
        <f>IF($B$494="","",IF(VLOOKUP($B$494,Samples!$A$3:$D$100,2,FALSE)='Intermediate Lookups'!$A2&amp;'Intermediate Lookups'!E$1,$B$494, ""))</f>
        <v/>
      </c>
      <c r="F497" s="10" t="str">
        <f>IF($B$494="","",IF(VLOOKUP($B$494,Samples!$A$3:$D$100,2,FALSE)='Intermediate Lookups'!$A2&amp;'Intermediate Lookups'!F$1,$B$494, ""))</f>
        <v/>
      </c>
      <c r="G497" s="10" t="str">
        <f>IF($B$494="","",IF(VLOOKUP($B$494,Samples!$A$3:$D$100,2,FALSE)='Intermediate Lookups'!$A2&amp;'Intermediate Lookups'!G$1,$B$494, ""))</f>
        <v/>
      </c>
      <c r="H497" s="10" t="str">
        <f>IF($B$494="","",IF(VLOOKUP($B$494,Samples!$A$3:$D$100,2,FALSE)='Intermediate Lookups'!$A2&amp;'Intermediate Lookups'!H$1,$B$494, ""))</f>
        <v/>
      </c>
      <c r="I497" s="10" t="str">
        <f>IF($B$494="","",IF(VLOOKUP($B$494,Samples!$A$3:$D$100,2,FALSE)='Intermediate Lookups'!$A2&amp;'Intermediate Lookups'!I$1,$B$494, ""))</f>
        <v/>
      </c>
      <c r="J497" s="10" t="str">
        <f>IF($B$494="","",IF(VLOOKUP($B$494,Samples!$A$3:$D$100,2,FALSE)='Intermediate Lookups'!$A2&amp;'Intermediate Lookups'!J$1,$B$494, ""))</f>
        <v/>
      </c>
      <c r="K497" s="10" t="str">
        <f>IF($B$494="","",IF(VLOOKUP($B$494,Samples!$A$3:$D$100,2,FALSE)='Intermediate Lookups'!$A2&amp;'Intermediate Lookups'!K$1,$B$494, ""))</f>
        <v/>
      </c>
      <c r="L497" s="10" t="str">
        <f>IF($B$494="","",IF(VLOOKUP($B$494,Samples!$A$3:$D$100,2,FALSE)='Intermediate Lookups'!$A2&amp;'Intermediate Lookups'!L$1,$B$494, ""))</f>
        <v/>
      </c>
      <c r="M497" s="10" t="str">
        <f>IF($B$494="","",IF(VLOOKUP($B$494,Samples!$A$3:$D$100,2,FALSE)='Intermediate Lookups'!$A2&amp;'Intermediate Lookups'!M$1,$B$494, ""))</f>
        <v/>
      </c>
    </row>
    <row r="498" spans="1:14" x14ac:dyDescent="0.25">
      <c r="A498" t="str">
        <f>IF(B494="","","B")</f>
        <v/>
      </c>
      <c r="B498" s="10" t="str">
        <f>IF($B$494="","",IF(VLOOKUP($B$494,Samples!$A$3:$D$100,2,FALSE)='Intermediate Lookups'!$A3&amp;'Intermediate Lookups'!B$1,$B$494, ""))</f>
        <v/>
      </c>
      <c r="C498" s="10" t="str">
        <f>IF($B$494="","",IF(VLOOKUP($B$494,Samples!$A$3:$D$100,2,FALSE)='Intermediate Lookups'!$A3&amp;'Intermediate Lookups'!C$1,$B$494, ""))</f>
        <v/>
      </c>
      <c r="D498" s="10" t="str">
        <f>IF($B$494="","",IF(VLOOKUP($B$494,Samples!$A$3:$D$100,2,FALSE)='Intermediate Lookups'!$A3&amp;'Intermediate Lookups'!D$1,$B$494, ""))</f>
        <v/>
      </c>
      <c r="E498" s="10" t="str">
        <f>IF($B$494="","",IF(VLOOKUP($B$494,Samples!$A$3:$D$100,2,FALSE)='Intermediate Lookups'!$A3&amp;'Intermediate Lookups'!E$1,$B$494, ""))</f>
        <v/>
      </c>
      <c r="F498" s="10" t="str">
        <f>IF($B$494="","",IF(VLOOKUP($B$494,Samples!$A$3:$D$100,2,FALSE)='Intermediate Lookups'!$A3&amp;'Intermediate Lookups'!F$1,$B$494, ""))</f>
        <v/>
      </c>
      <c r="G498" s="10" t="str">
        <f>IF($B$494="","",IF(VLOOKUP($B$494,Samples!$A$3:$D$100,2,FALSE)='Intermediate Lookups'!$A3&amp;'Intermediate Lookups'!G$1,$B$494, ""))</f>
        <v/>
      </c>
      <c r="H498" s="10" t="str">
        <f>IF($B$494="","",IF(VLOOKUP($B$494,Samples!$A$3:$D$100,2,FALSE)='Intermediate Lookups'!$A3&amp;'Intermediate Lookups'!H$1,$B$494, ""))</f>
        <v/>
      </c>
      <c r="I498" s="10" t="str">
        <f>IF($B$494="","",IF(VLOOKUP($B$494,Samples!$A$3:$D$100,2,FALSE)='Intermediate Lookups'!$A3&amp;'Intermediate Lookups'!I$1,$B$494, ""))</f>
        <v/>
      </c>
      <c r="J498" s="10" t="str">
        <f>IF($B$494="","",IF(VLOOKUP($B$494,Samples!$A$3:$D$100,2,FALSE)='Intermediate Lookups'!$A3&amp;'Intermediate Lookups'!J$1,$B$494, ""))</f>
        <v/>
      </c>
      <c r="K498" s="10" t="str">
        <f>IF($B$494="","",IF(VLOOKUP($B$494,Samples!$A$3:$D$100,2,FALSE)='Intermediate Lookups'!$A3&amp;'Intermediate Lookups'!K$1,$B$494, ""))</f>
        <v/>
      </c>
      <c r="L498" s="10" t="str">
        <f>IF($B$494="","",IF(VLOOKUP($B$494,Samples!$A$3:$D$100,2,FALSE)='Intermediate Lookups'!$A3&amp;'Intermediate Lookups'!L$1,$B$494, ""))</f>
        <v/>
      </c>
      <c r="M498" s="10" t="str">
        <f>IF($B$494="","",IF(VLOOKUP($B$494,Samples!$A$3:$D$100,2,FALSE)='Intermediate Lookups'!$A3&amp;'Intermediate Lookups'!M$1,$B$494, ""))</f>
        <v/>
      </c>
    </row>
    <row r="499" spans="1:14" x14ac:dyDescent="0.25">
      <c r="A499" t="str">
        <f>IF(B494="","","C")</f>
        <v/>
      </c>
      <c r="B499" s="10" t="str">
        <f>IF($B$494="","",IF(VLOOKUP($B$494,Samples!$A$3:$D$100,2,FALSE)='Intermediate Lookups'!$A4&amp;'Intermediate Lookups'!B$1,$B$494, ""))</f>
        <v/>
      </c>
      <c r="C499" s="10" t="str">
        <f>IF($B$494="","",IF(VLOOKUP($B$494,Samples!$A$3:$D$100,2,FALSE)='Intermediate Lookups'!$A4&amp;'Intermediate Lookups'!C$1,$B$494, ""))</f>
        <v/>
      </c>
      <c r="D499" s="10" t="str">
        <f>IF($B$494="","",IF(VLOOKUP($B$494,Samples!$A$3:$D$100,2,FALSE)='Intermediate Lookups'!$A4&amp;'Intermediate Lookups'!D$1,$B$494, ""))</f>
        <v/>
      </c>
      <c r="E499" s="10" t="str">
        <f>IF($B$494="","",IF(VLOOKUP($B$494,Samples!$A$3:$D$100,2,FALSE)='Intermediate Lookups'!$A4&amp;'Intermediate Lookups'!E$1,$B$494, ""))</f>
        <v/>
      </c>
      <c r="F499" s="10" t="str">
        <f>IF($B$494="","",IF(VLOOKUP($B$494,Samples!$A$3:$D$100,2,FALSE)='Intermediate Lookups'!$A4&amp;'Intermediate Lookups'!F$1,$B$494, ""))</f>
        <v/>
      </c>
      <c r="G499" s="10" t="str">
        <f>IF($B$494="","",IF(VLOOKUP($B$494,Samples!$A$3:$D$100,2,FALSE)='Intermediate Lookups'!$A4&amp;'Intermediate Lookups'!G$1,$B$494, ""))</f>
        <v/>
      </c>
      <c r="H499" s="10" t="str">
        <f>IF($B$494="","",IF(VLOOKUP($B$494,Samples!$A$3:$D$100,2,FALSE)='Intermediate Lookups'!$A4&amp;'Intermediate Lookups'!H$1,$B$494, ""))</f>
        <v/>
      </c>
      <c r="I499" s="10" t="str">
        <f>IF($B$494="","",IF(VLOOKUP($B$494,Samples!$A$3:$D$100,2,FALSE)='Intermediate Lookups'!$A4&amp;'Intermediate Lookups'!I$1,$B$494, ""))</f>
        <v/>
      </c>
      <c r="J499" s="10" t="str">
        <f>IF($B$494="","",IF(VLOOKUP($B$494,Samples!$A$3:$D$100,2,FALSE)='Intermediate Lookups'!$A4&amp;'Intermediate Lookups'!J$1,$B$494, ""))</f>
        <v/>
      </c>
      <c r="K499" s="10" t="str">
        <f>IF($B$494="","",IF(VLOOKUP($B$494,Samples!$A$3:$D$100,2,FALSE)='Intermediate Lookups'!$A4&amp;'Intermediate Lookups'!K$1,$B$494, ""))</f>
        <v/>
      </c>
      <c r="L499" s="10" t="str">
        <f>IF($B$494="","",IF(VLOOKUP($B$494,Samples!$A$3:$D$100,2,FALSE)='Intermediate Lookups'!$A4&amp;'Intermediate Lookups'!L$1,$B$494, ""))</f>
        <v/>
      </c>
      <c r="M499" s="10" t="str">
        <f>IF($B$494="","",IF(VLOOKUP($B$494,Samples!$A$3:$D$100,2,FALSE)='Intermediate Lookups'!$A4&amp;'Intermediate Lookups'!M$1,$B$494, ""))</f>
        <v/>
      </c>
    </row>
    <row r="500" spans="1:14" x14ac:dyDescent="0.25">
      <c r="A500" t="str">
        <f>IF(B494="","","D")</f>
        <v/>
      </c>
      <c r="B500" s="10" t="str">
        <f>IF($B$494="","",IF(VLOOKUP($B$494,Samples!$A$3:$D$100,2,FALSE)='Intermediate Lookups'!$A5&amp;'Intermediate Lookups'!B$1,$B$494, ""))</f>
        <v/>
      </c>
      <c r="C500" s="10" t="str">
        <f>IF($B$494="","",IF(VLOOKUP($B$494,Samples!$A$3:$D$100,2,FALSE)='Intermediate Lookups'!$A5&amp;'Intermediate Lookups'!C$1,$B$494, ""))</f>
        <v/>
      </c>
      <c r="D500" s="10" t="str">
        <f>IF($B$494="","",IF(VLOOKUP($B$494,Samples!$A$3:$D$100,2,FALSE)='Intermediate Lookups'!$A5&amp;'Intermediate Lookups'!D$1,$B$494, ""))</f>
        <v/>
      </c>
      <c r="E500" s="10" t="str">
        <f>IF($B$494="","",IF(VLOOKUP($B$494,Samples!$A$3:$D$100,2,FALSE)='Intermediate Lookups'!$A5&amp;'Intermediate Lookups'!E$1,$B$494, ""))</f>
        <v/>
      </c>
      <c r="F500" s="10" t="str">
        <f>IF($B$494="","",IF(VLOOKUP($B$494,Samples!$A$3:$D$100,2,FALSE)='Intermediate Lookups'!$A5&amp;'Intermediate Lookups'!F$1,$B$494, ""))</f>
        <v/>
      </c>
      <c r="G500" s="10" t="str">
        <f>IF($B$494="","",IF(VLOOKUP($B$494,Samples!$A$3:$D$100,2,FALSE)='Intermediate Lookups'!$A5&amp;'Intermediate Lookups'!G$1,$B$494, ""))</f>
        <v/>
      </c>
      <c r="H500" s="10" t="str">
        <f>IF($B$494="","",IF(VLOOKUP($B$494,Samples!$A$3:$D$100,2,FALSE)='Intermediate Lookups'!$A5&amp;'Intermediate Lookups'!H$1,$B$494, ""))</f>
        <v/>
      </c>
      <c r="I500" s="10" t="str">
        <f>IF($B$494="","",IF(VLOOKUP($B$494,Samples!$A$3:$D$100,2,FALSE)='Intermediate Lookups'!$A5&amp;'Intermediate Lookups'!I$1,$B$494, ""))</f>
        <v/>
      </c>
      <c r="J500" s="10" t="str">
        <f>IF($B$494="","",IF(VLOOKUP($B$494,Samples!$A$3:$D$100,2,FALSE)='Intermediate Lookups'!$A5&amp;'Intermediate Lookups'!J$1,$B$494, ""))</f>
        <v/>
      </c>
      <c r="K500" s="10" t="str">
        <f>IF($B$494="","",IF(VLOOKUP($B$494,Samples!$A$3:$D$100,2,FALSE)='Intermediate Lookups'!$A5&amp;'Intermediate Lookups'!K$1,$B$494, ""))</f>
        <v/>
      </c>
      <c r="L500" s="10" t="str">
        <f>IF($B$494="","",IF(VLOOKUP($B$494,Samples!$A$3:$D$100,2,FALSE)='Intermediate Lookups'!$A5&amp;'Intermediate Lookups'!L$1,$B$494, ""))</f>
        <v/>
      </c>
      <c r="M500" s="10" t="str">
        <f>IF($B$494="","",IF(VLOOKUP($B$494,Samples!$A$3:$D$100,2,FALSE)='Intermediate Lookups'!$A5&amp;'Intermediate Lookups'!M$1,$B$494, ""))</f>
        <v/>
      </c>
    </row>
    <row r="501" spans="1:14" x14ac:dyDescent="0.25">
      <c r="A501" t="str">
        <f>IF(B494="","","E")</f>
        <v/>
      </c>
      <c r="B501" s="10" t="str">
        <f>IF($B$494="","",IF(VLOOKUP($B$494,Samples!$A$3:$D$100,2,FALSE)='Intermediate Lookups'!$A6&amp;'Intermediate Lookups'!B$1,$B$494, ""))</f>
        <v/>
      </c>
      <c r="C501" s="10" t="str">
        <f>IF($B$494="","",IF(VLOOKUP($B$494,Samples!$A$3:$D$100,2,FALSE)='Intermediate Lookups'!$A6&amp;'Intermediate Lookups'!C$1,$B$494, ""))</f>
        <v/>
      </c>
      <c r="D501" s="10" t="str">
        <f>IF($B$494="","",IF(VLOOKUP($B$494,Samples!$A$3:$D$100,2,FALSE)='Intermediate Lookups'!$A6&amp;'Intermediate Lookups'!D$1,$B$494, ""))</f>
        <v/>
      </c>
      <c r="E501" s="10" t="str">
        <f>IF($B$494="","",IF(VLOOKUP($B$494,Samples!$A$3:$D$100,2,FALSE)='Intermediate Lookups'!$A6&amp;'Intermediate Lookups'!E$1,$B$494, ""))</f>
        <v/>
      </c>
      <c r="F501" s="10" t="str">
        <f>IF($B$494="","",IF(VLOOKUP($B$494,Samples!$A$3:$D$100,2,FALSE)='Intermediate Lookups'!$A6&amp;'Intermediate Lookups'!F$1,$B$494, ""))</f>
        <v/>
      </c>
      <c r="G501" s="10" t="str">
        <f>IF($B$494="","",IF(VLOOKUP($B$494,Samples!$A$3:$D$100,2,FALSE)='Intermediate Lookups'!$A6&amp;'Intermediate Lookups'!G$1,$B$494, ""))</f>
        <v/>
      </c>
      <c r="H501" s="10" t="str">
        <f>IF($B$494="","",IF(VLOOKUP($B$494,Samples!$A$3:$D$100,2,FALSE)='Intermediate Lookups'!$A6&amp;'Intermediate Lookups'!H$1,$B$494, ""))</f>
        <v/>
      </c>
      <c r="I501" s="10" t="str">
        <f>IF($B$494="","",IF(VLOOKUP($B$494,Samples!$A$3:$D$100,2,FALSE)='Intermediate Lookups'!$A6&amp;'Intermediate Lookups'!I$1,$B$494, ""))</f>
        <v/>
      </c>
      <c r="J501" s="10" t="str">
        <f>IF($B$494="","",IF(VLOOKUP($B$494,Samples!$A$3:$D$100,2,FALSE)='Intermediate Lookups'!$A6&amp;'Intermediate Lookups'!J$1,$B$494, ""))</f>
        <v/>
      </c>
      <c r="K501" s="10" t="str">
        <f>IF($B$494="","",IF(VLOOKUP($B$494,Samples!$A$3:$D$100,2,FALSE)='Intermediate Lookups'!$A6&amp;'Intermediate Lookups'!K$1,$B$494, ""))</f>
        <v/>
      </c>
      <c r="L501" s="10" t="str">
        <f>IF($B$494="","",IF(VLOOKUP($B$494,Samples!$A$3:$D$100,2,FALSE)='Intermediate Lookups'!$A6&amp;'Intermediate Lookups'!L$1,$B$494, ""))</f>
        <v/>
      </c>
      <c r="M501" s="10" t="str">
        <f>IF($B$494="","",IF(VLOOKUP($B$494,Samples!$A$3:$D$100,2,FALSE)='Intermediate Lookups'!$A6&amp;'Intermediate Lookups'!M$1,$B$494, ""))</f>
        <v/>
      </c>
    </row>
    <row r="502" spans="1:14" x14ac:dyDescent="0.25">
      <c r="A502" t="str">
        <f>IF(B494="","","F")</f>
        <v/>
      </c>
      <c r="B502" s="10" t="str">
        <f>IF($B$494="","",IF(VLOOKUP($B$494,Samples!$A$3:$D$100,2,FALSE)='Intermediate Lookups'!$A7&amp;'Intermediate Lookups'!B$1,$B$494, ""))</f>
        <v/>
      </c>
      <c r="C502" s="10" t="str">
        <f>IF($B$494="","",IF(VLOOKUP($B$494,Samples!$A$3:$D$100,2,FALSE)='Intermediate Lookups'!$A7&amp;'Intermediate Lookups'!C$1,$B$494, ""))</f>
        <v/>
      </c>
      <c r="D502" s="10" t="str">
        <f>IF($B$494="","",IF(VLOOKUP($B$494,Samples!$A$3:$D$100,2,FALSE)='Intermediate Lookups'!$A7&amp;'Intermediate Lookups'!D$1,$B$494, ""))</f>
        <v/>
      </c>
      <c r="E502" s="10" t="str">
        <f>IF($B$494="","",IF(VLOOKUP($B$494,Samples!$A$3:$D$100,2,FALSE)='Intermediate Lookups'!$A7&amp;'Intermediate Lookups'!E$1,$B$494, ""))</f>
        <v/>
      </c>
      <c r="F502" s="10" t="str">
        <f>IF($B$494="","",IF(VLOOKUP($B$494,Samples!$A$3:$D$100,2,FALSE)='Intermediate Lookups'!$A7&amp;'Intermediate Lookups'!F$1,$B$494, ""))</f>
        <v/>
      </c>
      <c r="G502" s="10" t="str">
        <f>IF($B$494="","",IF(VLOOKUP($B$494,Samples!$A$3:$D$100,2,FALSE)='Intermediate Lookups'!$A7&amp;'Intermediate Lookups'!G$1,$B$494, ""))</f>
        <v/>
      </c>
      <c r="H502" s="10" t="str">
        <f>IF($B$494="","",IF(VLOOKUP($B$494,Samples!$A$3:$D$100,2,FALSE)='Intermediate Lookups'!$A7&amp;'Intermediate Lookups'!H$1,$B$494, ""))</f>
        <v/>
      </c>
      <c r="I502" s="10" t="str">
        <f>IF($B$494="","",IF(VLOOKUP($B$494,Samples!$A$3:$D$100,2,FALSE)='Intermediate Lookups'!$A7&amp;'Intermediate Lookups'!I$1,$B$494, ""))</f>
        <v/>
      </c>
      <c r="J502" s="10" t="str">
        <f>IF($B$494="","",IF(VLOOKUP($B$494,Samples!$A$3:$D$100,2,FALSE)='Intermediate Lookups'!$A7&amp;'Intermediate Lookups'!J$1,$B$494, ""))</f>
        <v/>
      </c>
      <c r="K502" s="10" t="str">
        <f>IF($B$494="","",IF(VLOOKUP($B$494,Samples!$A$3:$D$100,2,FALSE)='Intermediate Lookups'!$A7&amp;'Intermediate Lookups'!K$1,$B$494, ""))</f>
        <v/>
      </c>
      <c r="L502" s="10" t="str">
        <f>IF($B$494="","",IF(VLOOKUP($B$494,Samples!$A$3:$D$100,2,FALSE)='Intermediate Lookups'!$A7&amp;'Intermediate Lookups'!L$1,$B$494, ""))</f>
        <v/>
      </c>
      <c r="M502" s="10" t="str">
        <f>IF($B$494="","",IF(VLOOKUP($B$494,Samples!$A$3:$D$100,2,FALSE)='Intermediate Lookups'!$A7&amp;'Intermediate Lookups'!M$1,$B$494, ""))</f>
        <v/>
      </c>
    </row>
    <row r="503" spans="1:14" x14ac:dyDescent="0.25">
      <c r="A503" t="str">
        <f>IF(B494="","","G")</f>
        <v/>
      </c>
      <c r="B503" s="10" t="str">
        <f>IF($B$494="","",IF(VLOOKUP($B$494,Samples!$A$3:$D$100,2,FALSE)='Intermediate Lookups'!$A8&amp;'Intermediate Lookups'!B$1,$B$494, ""))</f>
        <v/>
      </c>
      <c r="C503" s="10" t="str">
        <f>IF($B$494="","",IF(VLOOKUP($B$494,Samples!$A$3:$D$100,2,FALSE)='Intermediate Lookups'!$A8&amp;'Intermediate Lookups'!C$1,$B$494, ""))</f>
        <v/>
      </c>
      <c r="D503" s="10" t="str">
        <f>IF($B$494="","",IF(VLOOKUP($B$494,Samples!$A$3:$D$100,2,FALSE)='Intermediate Lookups'!$A8&amp;'Intermediate Lookups'!D$1,$B$494, ""))</f>
        <v/>
      </c>
      <c r="E503" s="10" t="str">
        <f>IF($B$494="","",IF(VLOOKUP($B$494,Samples!$A$3:$D$100,2,FALSE)='Intermediate Lookups'!$A8&amp;'Intermediate Lookups'!E$1,$B$494, ""))</f>
        <v/>
      </c>
      <c r="F503" s="10" t="str">
        <f>IF($B$494="","",IF(VLOOKUP($B$494,Samples!$A$3:$D$100,2,FALSE)='Intermediate Lookups'!$A8&amp;'Intermediate Lookups'!F$1,$B$494, ""))</f>
        <v/>
      </c>
      <c r="G503" s="10" t="str">
        <f>IF($B$494="","",IF(VLOOKUP($B$494,Samples!$A$3:$D$100,2,FALSE)='Intermediate Lookups'!$A8&amp;'Intermediate Lookups'!G$1,$B$494, ""))</f>
        <v/>
      </c>
      <c r="H503" s="10" t="str">
        <f>IF($B$494="","",IF(VLOOKUP($B$494,Samples!$A$3:$D$100,2,FALSE)='Intermediate Lookups'!$A8&amp;'Intermediate Lookups'!H$1,$B$494, ""))</f>
        <v/>
      </c>
      <c r="I503" s="10" t="str">
        <f>IF($B$494="","",IF(VLOOKUP($B$494,Samples!$A$3:$D$100,2,FALSE)='Intermediate Lookups'!$A8&amp;'Intermediate Lookups'!I$1,$B$494, ""))</f>
        <v/>
      </c>
      <c r="J503" s="10" t="str">
        <f>IF($B$494="","",IF(VLOOKUP($B$494,Samples!$A$3:$D$100,2,FALSE)='Intermediate Lookups'!$A8&amp;'Intermediate Lookups'!J$1,$B$494, ""))</f>
        <v/>
      </c>
      <c r="K503" s="10" t="str">
        <f>IF($B$494="","",IF(VLOOKUP($B$494,Samples!$A$3:$D$100,2,FALSE)='Intermediate Lookups'!$A8&amp;'Intermediate Lookups'!K$1,$B$494, ""))</f>
        <v/>
      </c>
      <c r="L503" s="10" t="str">
        <f>IF($B$494="","",IF(VLOOKUP($B$494,Samples!$A$3:$D$100,2,FALSE)='Intermediate Lookups'!$A8&amp;'Intermediate Lookups'!L$1,$B$494, ""))</f>
        <v/>
      </c>
      <c r="M503" s="10" t="str">
        <f>IF($B$494="","",IF(VLOOKUP($B$494,Samples!$A$3:$D$100,2,FALSE)='Intermediate Lookups'!$A8&amp;'Intermediate Lookups'!M$1,$B$494, ""))</f>
        <v/>
      </c>
    </row>
    <row r="504" spans="1:14" x14ac:dyDescent="0.25">
      <c r="A504" t="str">
        <f>IF(B494="","","H")</f>
        <v/>
      </c>
      <c r="B504" s="10" t="str">
        <f>IF($B$494="","",IF(VLOOKUP($B$494,Samples!$A$3:$D$100,2,FALSE)='Intermediate Lookups'!$A9&amp;'Intermediate Lookups'!B$1,$B$494, ""))</f>
        <v/>
      </c>
      <c r="C504" s="10" t="str">
        <f>IF($B$494="","",IF(VLOOKUP($B$494,Samples!$A$3:$D$100,2,FALSE)='Intermediate Lookups'!$A9&amp;'Intermediate Lookups'!C$1,$B$494, ""))</f>
        <v/>
      </c>
      <c r="D504" s="10" t="str">
        <f>IF($B$494="","",IF(VLOOKUP($B$494,Samples!$A$3:$D$100,2,FALSE)='Intermediate Lookups'!$A9&amp;'Intermediate Lookups'!D$1,$B$494, ""))</f>
        <v/>
      </c>
      <c r="E504" s="10" t="str">
        <f>IF($B$494="","",IF(VLOOKUP($B$494,Samples!$A$3:$D$100,2,FALSE)='Intermediate Lookups'!$A9&amp;'Intermediate Lookups'!E$1,$B$494, ""))</f>
        <v/>
      </c>
      <c r="F504" s="10" t="str">
        <f>IF($B$494="","",IF(VLOOKUP($B$494,Samples!$A$3:$D$100,2,FALSE)='Intermediate Lookups'!$A9&amp;'Intermediate Lookups'!F$1,$B$494, ""))</f>
        <v/>
      </c>
      <c r="G504" s="10" t="str">
        <f>IF($B$494="","",IF(VLOOKUP($B$494,Samples!$A$3:$D$100,2,FALSE)='Intermediate Lookups'!$A9&amp;'Intermediate Lookups'!G$1,$B$494, ""))</f>
        <v/>
      </c>
      <c r="H504" s="10" t="str">
        <f>IF($B$494="","",IF(VLOOKUP($B$494,Samples!$A$3:$D$100,2,FALSE)='Intermediate Lookups'!$A9&amp;'Intermediate Lookups'!H$1,$B$494, ""))</f>
        <v/>
      </c>
      <c r="I504" s="10" t="str">
        <f>IF($B$494="","",IF(VLOOKUP($B$494,Samples!$A$3:$D$100,2,FALSE)='Intermediate Lookups'!$A9&amp;'Intermediate Lookups'!I$1,$B$494, ""))</f>
        <v/>
      </c>
      <c r="J504" s="10" t="str">
        <f>IF($B$494="","",IF(VLOOKUP($B$494,Samples!$A$3:$D$100,2,FALSE)='Intermediate Lookups'!$A9&amp;'Intermediate Lookups'!J$1,$B$494, ""))</f>
        <v/>
      </c>
      <c r="K504" s="10" t="str">
        <f>IF($B$494="","",IF(VLOOKUP($B$494,Samples!$A$3:$D$100,2,FALSE)='Intermediate Lookups'!$A9&amp;'Intermediate Lookups'!K$1,$B$494, ""))</f>
        <v/>
      </c>
      <c r="L504" s="10" t="str">
        <f>IF($B$494="","",IF(VLOOKUP($B$494,Samples!$A$3:$D$100,2,FALSE)='Intermediate Lookups'!$A9&amp;'Intermediate Lookups'!L$1,$B$494, ""))</f>
        <v/>
      </c>
      <c r="M504" s="10" t="str">
        <f>IF($B$494="","",IF(VLOOKUP($B$494,Samples!$A$3:$D$100,2,FALSE)='Intermediate Lookups'!$A9&amp;'Intermediate Lookups'!M$1,$B$494, ""))</f>
        <v/>
      </c>
    </row>
    <row r="506" spans="1:14" x14ac:dyDescent="0.25">
      <c r="A506" t="str">
        <f>IF(B506="","","Pipetting step")</f>
        <v/>
      </c>
      <c r="B506" t="str">
        <f>IF(ISBLANK(Samples!A45),"",Samples!A45)</f>
        <v/>
      </c>
      <c r="C506" t="str">
        <f>IF(B506="","",VLOOKUP(B506,Samples!$A$3:$D$100,4,FALSE))</f>
        <v/>
      </c>
      <c r="D506" t="str">
        <f>IF(B506="","",8)</f>
        <v/>
      </c>
      <c r="E506" t="str">
        <f>IF(B506="","",12)</f>
        <v/>
      </c>
      <c r="F506" t="str">
        <f>IF(B506="","","Standard")</f>
        <v/>
      </c>
      <c r="G506" t="str">
        <f>IF(B506="","","Color")</f>
        <v/>
      </c>
      <c r="I506" t="str">
        <f>IF(B506="","",6)</f>
        <v/>
      </c>
      <c r="J506" t="str">
        <f>IF(B506="","",6)</f>
        <v/>
      </c>
      <c r="K506" t="str">
        <f>IF(B506="","","Normal")</f>
        <v/>
      </c>
      <c r="L506" t="str">
        <f>IF(B506="","","Single-channel")</f>
        <v/>
      </c>
      <c r="M506" t="str">
        <f>IF(B506="","","No")</f>
        <v/>
      </c>
      <c r="N506" t="str">
        <f>IF(B506="","","No")</f>
        <v/>
      </c>
    </row>
    <row r="507" spans="1:14" x14ac:dyDescent="0.25">
      <c r="M507" t="str">
        <f>IF(B506="","","Per well")</f>
        <v/>
      </c>
      <c r="N507" t="str">
        <f>IF(B506="","","On source")</f>
        <v/>
      </c>
    </row>
    <row r="508" spans="1:14" x14ac:dyDescent="0.25">
      <c r="B508" t="str">
        <f>IF(B506="","",1)</f>
        <v/>
      </c>
      <c r="C508" t="str">
        <f>IF(B506="","",2)</f>
        <v/>
      </c>
      <c r="D508" t="str">
        <f>IF(B506="","",3)</f>
        <v/>
      </c>
      <c r="E508" t="str">
        <f>IF(B506="","",4)</f>
        <v/>
      </c>
      <c r="F508" t="str">
        <f>IF(B506="","",5)</f>
        <v/>
      </c>
      <c r="G508" t="str">
        <f>IF(B506="","",6)</f>
        <v/>
      </c>
      <c r="H508" t="str">
        <f>IF(B506="","",7)</f>
        <v/>
      </c>
      <c r="I508" t="str">
        <f>IF(B506="","",8)</f>
        <v/>
      </c>
      <c r="J508" t="str">
        <f>IF(B506="","",9)</f>
        <v/>
      </c>
      <c r="K508" t="str">
        <f>IF(B506="","",10)</f>
        <v/>
      </c>
      <c r="L508" t="str">
        <f>IF(B506="","",11)</f>
        <v/>
      </c>
      <c r="M508" t="str">
        <f>IF(B506="","",12)</f>
        <v/>
      </c>
    </row>
    <row r="509" spans="1:14" x14ac:dyDescent="0.25">
      <c r="A509" t="str">
        <f>IF(B506="","","A")</f>
        <v/>
      </c>
      <c r="B509" s="10" t="str">
        <f>IF($B$506="","",IF(VLOOKUP($B$506,Samples!$A$3:$D$100,2,FALSE)='Intermediate Lookups'!$A2&amp;'Intermediate Lookups'!B$1,$B$506, ""))</f>
        <v/>
      </c>
      <c r="C509" s="10" t="str">
        <f>IF($B$506="","",IF(VLOOKUP($B$506,Samples!$A$3:$D$100,2,FALSE)='Intermediate Lookups'!$A2&amp;'Intermediate Lookups'!C$1,$B$506, ""))</f>
        <v/>
      </c>
      <c r="D509" s="10" t="str">
        <f>IF($B$506="","",IF(VLOOKUP($B$506,Samples!$A$3:$D$100,2,FALSE)='Intermediate Lookups'!$A2&amp;'Intermediate Lookups'!D$1,$B$506, ""))</f>
        <v/>
      </c>
      <c r="E509" s="10" t="str">
        <f>IF($B$506="","",IF(VLOOKUP($B$506,Samples!$A$3:$D$100,2,FALSE)='Intermediate Lookups'!$A2&amp;'Intermediate Lookups'!E$1,$B$506, ""))</f>
        <v/>
      </c>
      <c r="F509" s="10" t="str">
        <f>IF($B$506="","",IF(VLOOKUP($B$506,Samples!$A$3:$D$100,2,FALSE)='Intermediate Lookups'!$A2&amp;'Intermediate Lookups'!F$1,$B$506, ""))</f>
        <v/>
      </c>
      <c r="G509" s="10" t="str">
        <f>IF($B$506="","",IF(VLOOKUP($B$506,Samples!$A$3:$D$100,2,FALSE)='Intermediate Lookups'!$A2&amp;'Intermediate Lookups'!G$1,$B$506, ""))</f>
        <v/>
      </c>
      <c r="H509" s="10" t="str">
        <f>IF($B$506="","",IF(VLOOKUP($B$506,Samples!$A$3:$D$100,2,FALSE)='Intermediate Lookups'!$A2&amp;'Intermediate Lookups'!H$1,$B$506, ""))</f>
        <v/>
      </c>
      <c r="I509" s="10" t="str">
        <f>IF($B$506="","",IF(VLOOKUP($B$506,Samples!$A$3:$D$100,2,FALSE)='Intermediate Lookups'!$A2&amp;'Intermediate Lookups'!I$1,$B$506, ""))</f>
        <v/>
      </c>
      <c r="J509" s="10" t="str">
        <f>IF($B$506="","",IF(VLOOKUP($B$506,Samples!$A$3:$D$100,2,FALSE)='Intermediate Lookups'!$A2&amp;'Intermediate Lookups'!J$1,$B$506, ""))</f>
        <v/>
      </c>
      <c r="K509" s="10" t="str">
        <f>IF($B$506="","",IF(VLOOKUP($B$506,Samples!$A$3:$D$100,2,FALSE)='Intermediate Lookups'!$A2&amp;'Intermediate Lookups'!K$1,$B$506, ""))</f>
        <v/>
      </c>
      <c r="L509" s="10" t="str">
        <f>IF($B$506="","",IF(VLOOKUP($B$506,Samples!$A$3:$D$100,2,FALSE)='Intermediate Lookups'!$A2&amp;'Intermediate Lookups'!L$1,$B$506, ""))</f>
        <v/>
      </c>
      <c r="M509" s="10" t="str">
        <f>IF($B$506="","",IF(VLOOKUP($B$506,Samples!$A$3:$D$100,2,FALSE)='Intermediate Lookups'!$A2&amp;'Intermediate Lookups'!M$1,$B$506, ""))</f>
        <v/>
      </c>
    </row>
    <row r="510" spans="1:14" x14ac:dyDescent="0.25">
      <c r="A510" t="str">
        <f>IF(B506="","","B")</f>
        <v/>
      </c>
      <c r="B510" s="10" t="str">
        <f>IF($B$506="","",IF(VLOOKUP($B$506,Samples!$A$3:$D$100,2,FALSE)='Intermediate Lookups'!$A3&amp;'Intermediate Lookups'!B$1,$B$506, ""))</f>
        <v/>
      </c>
      <c r="C510" s="10" t="str">
        <f>IF($B$506="","",IF(VLOOKUP($B$506,Samples!$A$3:$D$100,2,FALSE)='Intermediate Lookups'!$A3&amp;'Intermediate Lookups'!C$1,$B$506, ""))</f>
        <v/>
      </c>
      <c r="D510" s="10" t="str">
        <f>IF($B$506="","",IF(VLOOKUP($B$506,Samples!$A$3:$D$100,2,FALSE)='Intermediate Lookups'!$A3&amp;'Intermediate Lookups'!D$1,$B$506, ""))</f>
        <v/>
      </c>
      <c r="E510" s="10" t="str">
        <f>IF($B$506="","",IF(VLOOKUP($B$506,Samples!$A$3:$D$100,2,FALSE)='Intermediate Lookups'!$A3&amp;'Intermediate Lookups'!E$1,$B$506, ""))</f>
        <v/>
      </c>
      <c r="F510" s="10" t="str">
        <f>IF($B$506="","",IF(VLOOKUP($B$506,Samples!$A$3:$D$100,2,FALSE)='Intermediate Lookups'!$A3&amp;'Intermediate Lookups'!F$1,$B$506, ""))</f>
        <v/>
      </c>
      <c r="G510" s="10" t="str">
        <f>IF($B$506="","",IF(VLOOKUP($B$506,Samples!$A$3:$D$100,2,FALSE)='Intermediate Lookups'!$A3&amp;'Intermediate Lookups'!G$1,$B$506, ""))</f>
        <v/>
      </c>
      <c r="H510" s="10" t="str">
        <f>IF($B$506="","",IF(VLOOKUP($B$506,Samples!$A$3:$D$100,2,FALSE)='Intermediate Lookups'!$A3&amp;'Intermediate Lookups'!H$1,$B$506, ""))</f>
        <v/>
      </c>
      <c r="I510" s="10" t="str">
        <f>IF($B$506="","",IF(VLOOKUP($B$506,Samples!$A$3:$D$100,2,FALSE)='Intermediate Lookups'!$A3&amp;'Intermediate Lookups'!I$1,$B$506, ""))</f>
        <v/>
      </c>
      <c r="J510" s="10" t="str">
        <f>IF($B$506="","",IF(VLOOKUP($B$506,Samples!$A$3:$D$100,2,FALSE)='Intermediate Lookups'!$A3&amp;'Intermediate Lookups'!J$1,$B$506, ""))</f>
        <v/>
      </c>
      <c r="K510" s="10" t="str">
        <f>IF($B$506="","",IF(VLOOKUP($B$506,Samples!$A$3:$D$100,2,FALSE)='Intermediate Lookups'!$A3&amp;'Intermediate Lookups'!K$1,$B$506, ""))</f>
        <v/>
      </c>
      <c r="L510" s="10" t="str">
        <f>IF($B$506="","",IF(VLOOKUP($B$506,Samples!$A$3:$D$100,2,FALSE)='Intermediate Lookups'!$A3&amp;'Intermediate Lookups'!L$1,$B$506, ""))</f>
        <v/>
      </c>
      <c r="M510" s="10" t="str">
        <f>IF($B$506="","",IF(VLOOKUP($B$506,Samples!$A$3:$D$100,2,FALSE)='Intermediate Lookups'!$A3&amp;'Intermediate Lookups'!M$1,$B$506, ""))</f>
        <v/>
      </c>
    </row>
    <row r="511" spans="1:14" x14ac:dyDescent="0.25">
      <c r="A511" t="str">
        <f>IF(B506="","","C")</f>
        <v/>
      </c>
      <c r="B511" s="10" t="str">
        <f>IF($B$506="","",IF(VLOOKUP($B$506,Samples!$A$3:$D$100,2,FALSE)='Intermediate Lookups'!$A4&amp;'Intermediate Lookups'!B$1,$B$506, ""))</f>
        <v/>
      </c>
      <c r="C511" s="10" t="str">
        <f>IF($B$506="","",IF(VLOOKUP($B$506,Samples!$A$3:$D$100,2,FALSE)='Intermediate Lookups'!$A4&amp;'Intermediate Lookups'!C$1,$B$506, ""))</f>
        <v/>
      </c>
      <c r="D511" s="10" t="str">
        <f>IF($B$506="","",IF(VLOOKUP($B$506,Samples!$A$3:$D$100,2,FALSE)='Intermediate Lookups'!$A4&amp;'Intermediate Lookups'!D$1,$B$506, ""))</f>
        <v/>
      </c>
      <c r="E511" s="10" t="str">
        <f>IF($B$506="","",IF(VLOOKUP($B$506,Samples!$A$3:$D$100,2,FALSE)='Intermediate Lookups'!$A4&amp;'Intermediate Lookups'!E$1,$B$506, ""))</f>
        <v/>
      </c>
      <c r="F511" s="10" t="str">
        <f>IF($B$506="","",IF(VLOOKUP($B$506,Samples!$A$3:$D$100,2,FALSE)='Intermediate Lookups'!$A4&amp;'Intermediate Lookups'!F$1,$B$506, ""))</f>
        <v/>
      </c>
      <c r="G511" s="10" t="str">
        <f>IF($B$506="","",IF(VLOOKUP($B$506,Samples!$A$3:$D$100,2,FALSE)='Intermediate Lookups'!$A4&amp;'Intermediate Lookups'!G$1,$B$506, ""))</f>
        <v/>
      </c>
      <c r="H511" s="10" t="str">
        <f>IF($B$506="","",IF(VLOOKUP($B$506,Samples!$A$3:$D$100,2,FALSE)='Intermediate Lookups'!$A4&amp;'Intermediate Lookups'!H$1,$B$506, ""))</f>
        <v/>
      </c>
      <c r="I511" s="10" t="str">
        <f>IF($B$506="","",IF(VLOOKUP($B$506,Samples!$A$3:$D$100,2,FALSE)='Intermediate Lookups'!$A4&amp;'Intermediate Lookups'!I$1,$B$506, ""))</f>
        <v/>
      </c>
      <c r="J511" s="10" t="str">
        <f>IF($B$506="","",IF(VLOOKUP($B$506,Samples!$A$3:$D$100,2,FALSE)='Intermediate Lookups'!$A4&amp;'Intermediate Lookups'!J$1,$B$506, ""))</f>
        <v/>
      </c>
      <c r="K511" s="10" t="str">
        <f>IF($B$506="","",IF(VLOOKUP($B$506,Samples!$A$3:$D$100,2,FALSE)='Intermediate Lookups'!$A4&amp;'Intermediate Lookups'!K$1,$B$506, ""))</f>
        <v/>
      </c>
      <c r="L511" s="10" t="str">
        <f>IF($B$506="","",IF(VLOOKUP($B$506,Samples!$A$3:$D$100,2,FALSE)='Intermediate Lookups'!$A4&amp;'Intermediate Lookups'!L$1,$B$506, ""))</f>
        <v/>
      </c>
      <c r="M511" s="10" t="str">
        <f>IF($B$506="","",IF(VLOOKUP($B$506,Samples!$A$3:$D$100,2,FALSE)='Intermediate Lookups'!$A4&amp;'Intermediate Lookups'!M$1,$B$506, ""))</f>
        <v/>
      </c>
    </row>
    <row r="512" spans="1:14" x14ac:dyDescent="0.25">
      <c r="A512" t="str">
        <f>IF(B506="","","D")</f>
        <v/>
      </c>
      <c r="B512" s="10" t="str">
        <f>IF($B$506="","",IF(VLOOKUP($B$506,Samples!$A$3:$D$100,2,FALSE)='Intermediate Lookups'!$A5&amp;'Intermediate Lookups'!B$1,$B$506, ""))</f>
        <v/>
      </c>
      <c r="C512" s="10" t="str">
        <f>IF($B$506="","",IF(VLOOKUP($B$506,Samples!$A$3:$D$100,2,FALSE)='Intermediate Lookups'!$A5&amp;'Intermediate Lookups'!C$1,$B$506, ""))</f>
        <v/>
      </c>
      <c r="D512" s="10" t="str">
        <f>IF($B$506="","",IF(VLOOKUP($B$506,Samples!$A$3:$D$100,2,FALSE)='Intermediate Lookups'!$A5&amp;'Intermediate Lookups'!D$1,$B$506, ""))</f>
        <v/>
      </c>
      <c r="E512" s="10" t="str">
        <f>IF($B$506="","",IF(VLOOKUP($B$506,Samples!$A$3:$D$100,2,FALSE)='Intermediate Lookups'!$A5&amp;'Intermediate Lookups'!E$1,$B$506, ""))</f>
        <v/>
      </c>
      <c r="F512" s="10" t="str">
        <f>IF($B$506="","",IF(VLOOKUP($B$506,Samples!$A$3:$D$100,2,FALSE)='Intermediate Lookups'!$A5&amp;'Intermediate Lookups'!F$1,$B$506, ""))</f>
        <v/>
      </c>
      <c r="G512" s="10" t="str">
        <f>IF($B$506="","",IF(VLOOKUP($B$506,Samples!$A$3:$D$100,2,FALSE)='Intermediate Lookups'!$A5&amp;'Intermediate Lookups'!G$1,$B$506, ""))</f>
        <v/>
      </c>
      <c r="H512" s="10" t="str">
        <f>IF($B$506="","",IF(VLOOKUP($B$506,Samples!$A$3:$D$100,2,FALSE)='Intermediate Lookups'!$A5&amp;'Intermediate Lookups'!H$1,$B$506, ""))</f>
        <v/>
      </c>
      <c r="I512" s="10" t="str">
        <f>IF($B$506="","",IF(VLOOKUP($B$506,Samples!$A$3:$D$100,2,FALSE)='Intermediate Lookups'!$A5&amp;'Intermediate Lookups'!I$1,$B$506, ""))</f>
        <v/>
      </c>
      <c r="J512" s="10" t="str">
        <f>IF($B$506="","",IF(VLOOKUP($B$506,Samples!$A$3:$D$100,2,FALSE)='Intermediate Lookups'!$A5&amp;'Intermediate Lookups'!J$1,$B$506, ""))</f>
        <v/>
      </c>
      <c r="K512" s="10" t="str">
        <f>IF($B$506="","",IF(VLOOKUP($B$506,Samples!$A$3:$D$100,2,FALSE)='Intermediate Lookups'!$A5&amp;'Intermediate Lookups'!K$1,$B$506, ""))</f>
        <v/>
      </c>
      <c r="L512" s="10" t="str">
        <f>IF($B$506="","",IF(VLOOKUP($B$506,Samples!$A$3:$D$100,2,FALSE)='Intermediate Lookups'!$A5&amp;'Intermediate Lookups'!L$1,$B$506, ""))</f>
        <v/>
      </c>
      <c r="M512" s="10" t="str">
        <f>IF($B$506="","",IF(VLOOKUP($B$506,Samples!$A$3:$D$100,2,FALSE)='Intermediate Lookups'!$A5&amp;'Intermediate Lookups'!M$1,$B$506, ""))</f>
        <v/>
      </c>
    </row>
    <row r="513" spans="1:14" x14ac:dyDescent="0.25">
      <c r="A513" t="str">
        <f>IF(B506="","","E")</f>
        <v/>
      </c>
      <c r="B513" s="10" t="str">
        <f>IF($B$506="","",IF(VLOOKUP($B$506,Samples!$A$3:$D$100,2,FALSE)='Intermediate Lookups'!$A6&amp;'Intermediate Lookups'!B$1,$B$506, ""))</f>
        <v/>
      </c>
      <c r="C513" s="10" t="str">
        <f>IF($B$506="","",IF(VLOOKUP($B$506,Samples!$A$3:$D$100,2,FALSE)='Intermediate Lookups'!$A6&amp;'Intermediate Lookups'!C$1,$B$506, ""))</f>
        <v/>
      </c>
      <c r="D513" s="10" t="str">
        <f>IF($B$506="","",IF(VLOOKUP($B$506,Samples!$A$3:$D$100,2,FALSE)='Intermediate Lookups'!$A6&amp;'Intermediate Lookups'!D$1,$B$506, ""))</f>
        <v/>
      </c>
      <c r="E513" s="10" t="str">
        <f>IF($B$506="","",IF(VLOOKUP($B$506,Samples!$A$3:$D$100,2,FALSE)='Intermediate Lookups'!$A6&amp;'Intermediate Lookups'!E$1,$B$506, ""))</f>
        <v/>
      </c>
      <c r="F513" s="10" t="str">
        <f>IF($B$506="","",IF(VLOOKUP($B$506,Samples!$A$3:$D$100,2,FALSE)='Intermediate Lookups'!$A6&amp;'Intermediate Lookups'!F$1,$B$506, ""))</f>
        <v/>
      </c>
      <c r="G513" s="10" t="str">
        <f>IF($B$506="","",IF(VLOOKUP($B$506,Samples!$A$3:$D$100,2,FALSE)='Intermediate Lookups'!$A6&amp;'Intermediate Lookups'!G$1,$B$506, ""))</f>
        <v/>
      </c>
      <c r="H513" s="10" t="str">
        <f>IF($B$506="","",IF(VLOOKUP($B$506,Samples!$A$3:$D$100,2,FALSE)='Intermediate Lookups'!$A6&amp;'Intermediate Lookups'!H$1,$B$506, ""))</f>
        <v/>
      </c>
      <c r="I513" s="10" t="str">
        <f>IF($B$506="","",IF(VLOOKUP($B$506,Samples!$A$3:$D$100,2,FALSE)='Intermediate Lookups'!$A6&amp;'Intermediate Lookups'!I$1,$B$506, ""))</f>
        <v/>
      </c>
      <c r="J513" s="10" t="str">
        <f>IF($B$506="","",IF(VLOOKUP($B$506,Samples!$A$3:$D$100,2,FALSE)='Intermediate Lookups'!$A6&amp;'Intermediate Lookups'!J$1,$B$506, ""))</f>
        <v/>
      </c>
      <c r="K513" s="10" t="str">
        <f>IF($B$506="","",IF(VLOOKUP($B$506,Samples!$A$3:$D$100,2,FALSE)='Intermediate Lookups'!$A6&amp;'Intermediate Lookups'!K$1,$B$506, ""))</f>
        <v/>
      </c>
      <c r="L513" s="10" t="str">
        <f>IF($B$506="","",IF(VLOOKUP($B$506,Samples!$A$3:$D$100,2,FALSE)='Intermediate Lookups'!$A6&amp;'Intermediate Lookups'!L$1,$B$506, ""))</f>
        <v/>
      </c>
      <c r="M513" s="10" t="str">
        <f>IF($B$506="","",IF(VLOOKUP($B$506,Samples!$A$3:$D$100,2,FALSE)='Intermediate Lookups'!$A6&amp;'Intermediate Lookups'!M$1,$B$506, ""))</f>
        <v/>
      </c>
    </row>
    <row r="514" spans="1:14" x14ac:dyDescent="0.25">
      <c r="A514" t="str">
        <f>IF(B506="","","F")</f>
        <v/>
      </c>
      <c r="B514" s="10" t="str">
        <f>IF($B$506="","",IF(VLOOKUP($B$506,Samples!$A$3:$D$100,2,FALSE)='Intermediate Lookups'!$A7&amp;'Intermediate Lookups'!B$1,$B$506, ""))</f>
        <v/>
      </c>
      <c r="C514" s="10" t="str">
        <f>IF($B$506="","",IF(VLOOKUP($B$506,Samples!$A$3:$D$100,2,FALSE)='Intermediate Lookups'!$A7&amp;'Intermediate Lookups'!C$1,$B$506, ""))</f>
        <v/>
      </c>
      <c r="D514" s="10" t="str">
        <f>IF($B$506="","",IF(VLOOKUP($B$506,Samples!$A$3:$D$100,2,FALSE)='Intermediate Lookups'!$A7&amp;'Intermediate Lookups'!D$1,$B$506, ""))</f>
        <v/>
      </c>
      <c r="E514" s="10" t="str">
        <f>IF($B$506="","",IF(VLOOKUP($B$506,Samples!$A$3:$D$100,2,FALSE)='Intermediate Lookups'!$A7&amp;'Intermediate Lookups'!E$1,$B$506, ""))</f>
        <v/>
      </c>
      <c r="F514" s="10" t="str">
        <f>IF($B$506="","",IF(VLOOKUP($B$506,Samples!$A$3:$D$100,2,FALSE)='Intermediate Lookups'!$A7&amp;'Intermediate Lookups'!F$1,$B$506, ""))</f>
        <v/>
      </c>
      <c r="G514" s="10" t="str">
        <f>IF($B$506="","",IF(VLOOKUP($B$506,Samples!$A$3:$D$100,2,FALSE)='Intermediate Lookups'!$A7&amp;'Intermediate Lookups'!G$1,$B$506, ""))</f>
        <v/>
      </c>
      <c r="H514" s="10" t="str">
        <f>IF($B$506="","",IF(VLOOKUP($B$506,Samples!$A$3:$D$100,2,FALSE)='Intermediate Lookups'!$A7&amp;'Intermediate Lookups'!H$1,$B$506, ""))</f>
        <v/>
      </c>
      <c r="I514" s="10" t="str">
        <f>IF($B$506="","",IF(VLOOKUP($B$506,Samples!$A$3:$D$100,2,FALSE)='Intermediate Lookups'!$A7&amp;'Intermediate Lookups'!I$1,$B$506, ""))</f>
        <v/>
      </c>
      <c r="J514" s="10" t="str">
        <f>IF($B$506="","",IF(VLOOKUP($B$506,Samples!$A$3:$D$100,2,FALSE)='Intermediate Lookups'!$A7&amp;'Intermediate Lookups'!J$1,$B$506, ""))</f>
        <v/>
      </c>
      <c r="K514" s="10" t="str">
        <f>IF($B$506="","",IF(VLOOKUP($B$506,Samples!$A$3:$D$100,2,FALSE)='Intermediate Lookups'!$A7&amp;'Intermediate Lookups'!K$1,$B$506, ""))</f>
        <v/>
      </c>
      <c r="L514" s="10" t="str">
        <f>IF($B$506="","",IF(VLOOKUP($B$506,Samples!$A$3:$D$100,2,FALSE)='Intermediate Lookups'!$A7&amp;'Intermediate Lookups'!L$1,$B$506, ""))</f>
        <v/>
      </c>
      <c r="M514" s="10" t="str">
        <f>IF($B$506="","",IF(VLOOKUP($B$506,Samples!$A$3:$D$100,2,FALSE)='Intermediate Lookups'!$A7&amp;'Intermediate Lookups'!M$1,$B$506, ""))</f>
        <v/>
      </c>
    </row>
    <row r="515" spans="1:14" x14ac:dyDescent="0.25">
      <c r="A515" t="str">
        <f>IF(B506="","","G")</f>
        <v/>
      </c>
      <c r="B515" s="10" t="str">
        <f>IF($B$506="","",IF(VLOOKUP($B$506,Samples!$A$3:$D$100,2,FALSE)='Intermediate Lookups'!$A8&amp;'Intermediate Lookups'!B$1,$B$506, ""))</f>
        <v/>
      </c>
      <c r="C515" s="10" t="str">
        <f>IF($B$506="","",IF(VLOOKUP($B$506,Samples!$A$3:$D$100,2,FALSE)='Intermediate Lookups'!$A8&amp;'Intermediate Lookups'!C$1,$B$506, ""))</f>
        <v/>
      </c>
      <c r="D515" s="10" t="str">
        <f>IF($B$506="","",IF(VLOOKUP($B$506,Samples!$A$3:$D$100,2,FALSE)='Intermediate Lookups'!$A8&amp;'Intermediate Lookups'!D$1,$B$506, ""))</f>
        <v/>
      </c>
      <c r="E515" s="10" t="str">
        <f>IF($B$506="","",IF(VLOOKUP($B$506,Samples!$A$3:$D$100,2,FALSE)='Intermediate Lookups'!$A8&amp;'Intermediate Lookups'!E$1,$B$506, ""))</f>
        <v/>
      </c>
      <c r="F515" s="10" t="str">
        <f>IF($B$506="","",IF(VLOOKUP($B$506,Samples!$A$3:$D$100,2,FALSE)='Intermediate Lookups'!$A8&amp;'Intermediate Lookups'!F$1,$B$506, ""))</f>
        <v/>
      </c>
      <c r="G515" s="10" t="str">
        <f>IF($B$506="","",IF(VLOOKUP($B$506,Samples!$A$3:$D$100,2,FALSE)='Intermediate Lookups'!$A8&amp;'Intermediate Lookups'!G$1,$B$506, ""))</f>
        <v/>
      </c>
      <c r="H515" s="10" t="str">
        <f>IF($B$506="","",IF(VLOOKUP($B$506,Samples!$A$3:$D$100,2,FALSE)='Intermediate Lookups'!$A8&amp;'Intermediate Lookups'!H$1,$B$506, ""))</f>
        <v/>
      </c>
      <c r="I515" s="10" t="str">
        <f>IF($B$506="","",IF(VLOOKUP($B$506,Samples!$A$3:$D$100,2,FALSE)='Intermediate Lookups'!$A8&amp;'Intermediate Lookups'!I$1,$B$506, ""))</f>
        <v/>
      </c>
      <c r="J515" s="10" t="str">
        <f>IF($B$506="","",IF(VLOOKUP($B$506,Samples!$A$3:$D$100,2,FALSE)='Intermediate Lookups'!$A8&amp;'Intermediate Lookups'!J$1,$B$506, ""))</f>
        <v/>
      </c>
      <c r="K515" s="10" t="str">
        <f>IF($B$506="","",IF(VLOOKUP($B$506,Samples!$A$3:$D$100,2,FALSE)='Intermediate Lookups'!$A8&amp;'Intermediate Lookups'!K$1,$B$506, ""))</f>
        <v/>
      </c>
      <c r="L515" s="10" t="str">
        <f>IF($B$506="","",IF(VLOOKUP($B$506,Samples!$A$3:$D$100,2,FALSE)='Intermediate Lookups'!$A8&amp;'Intermediate Lookups'!L$1,$B$506, ""))</f>
        <v/>
      </c>
      <c r="M515" s="10" t="str">
        <f>IF($B$506="","",IF(VLOOKUP($B$506,Samples!$A$3:$D$100,2,FALSE)='Intermediate Lookups'!$A8&amp;'Intermediate Lookups'!M$1,$B$506, ""))</f>
        <v/>
      </c>
    </row>
    <row r="516" spans="1:14" x14ac:dyDescent="0.25">
      <c r="A516" t="str">
        <f>IF(B506="","","H")</f>
        <v/>
      </c>
      <c r="B516" s="10" t="str">
        <f>IF($B$506="","",IF(VLOOKUP($B$506,Samples!$A$3:$D$100,2,FALSE)='Intermediate Lookups'!$A9&amp;'Intermediate Lookups'!B$1,$B$506, ""))</f>
        <v/>
      </c>
      <c r="C516" s="10" t="str">
        <f>IF($B$506="","",IF(VLOOKUP($B$506,Samples!$A$3:$D$100,2,FALSE)='Intermediate Lookups'!$A9&amp;'Intermediate Lookups'!C$1,$B$506, ""))</f>
        <v/>
      </c>
      <c r="D516" s="10" t="str">
        <f>IF($B$506="","",IF(VLOOKUP($B$506,Samples!$A$3:$D$100,2,FALSE)='Intermediate Lookups'!$A9&amp;'Intermediate Lookups'!D$1,$B$506, ""))</f>
        <v/>
      </c>
      <c r="E516" s="10" t="str">
        <f>IF($B$506="","",IF(VLOOKUP($B$506,Samples!$A$3:$D$100,2,FALSE)='Intermediate Lookups'!$A9&amp;'Intermediate Lookups'!E$1,$B$506, ""))</f>
        <v/>
      </c>
      <c r="F516" s="10" t="str">
        <f>IF($B$506="","",IF(VLOOKUP($B$506,Samples!$A$3:$D$100,2,FALSE)='Intermediate Lookups'!$A9&amp;'Intermediate Lookups'!F$1,$B$506, ""))</f>
        <v/>
      </c>
      <c r="G516" s="10" t="str">
        <f>IF($B$506="","",IF(VLOOKUP($B$506,Samples!$A$3:$D$100,2,FALSE)='Intermediate Lookups'!$A9&amp;'Intermediate Lookups'!G$1,$B$506, ""))</f>
        <v/>
      </c>
      <c r="H516" s="10" t="str">
        <f>IF($B$506="","",IF(VLOOKUP($B$506,Samples!$A$3:$D$100,2,FALSE)='Intermediate Lookups'!$A9&amp;'Intermediate Lookups'!H$1,$B$506, ""))</f>
        <v/>
      </c>
      <c r="I516" s="10" t="str">
        <f>IF($B$506="","",IF(VLOOKUP($B$506,Samples!$A$3:$D$100,2,FALSE)='Intermediate Lookups'!$A9&amp;'Intermediate Lookups'!I$1,$B$506, ""))</f>
        <v/>
      </c>
      <c r="J516" s="10" t="str">
        <f>IF($B$506="","",IF(VLOOKUP($B$506,Samples!$A$3:$D$100,2,FALSE)='Intermediate Lookups'!$A9&amp;'Intermediate Lookups'!J$1,$B$506, ""))</f>
        <v/>
      </c>
      <c r="K516" s="10" t="str">
        <f>IF($B$506="","",IF(VLOOKUP($B$506,Samples!$A$3:$D$100,2,FALSE)='Intermediate Lookups'!$A9&amp;'Intermediate Lookups'!K$1,$B$506, ""))</f>
        <v/>
      </c>
      <c r="L516" s="10" t="str">
        <f>IF($B$506="","",IF(VLOOKUP($B$506,Samples!$A$3:$D$100,2,FALSE)='Intermediate Lookups'!$A9&amp;'Intermediate Lookups'!L$1,$B$506, ""))</f>
        <v/>
      </c>
      <c r="M516" s="10" t="str">
        <f>IF($B$506="","",IF(VLOOKUP($B$506,Samples!$A$3:$D$100,2,FALSE)='Intermediate Lookups'!$A9&amp;'Intermediate Lookups'!M$1,$B$506, ""))</f>
        <v/>
      </c>
    </row>
    <row r="518" spans="1:14" x14ac:dyDescent="0.25">
      <c r="A518" t="str">
        <f>IF(B518="","","Pipetting step")</f>
        <v/>
      </c>
      <c r="B518" t="str">
        <f>IF(ISBLANK(Samples!A46),"",Samples!A46)</f>
        <v/>
      </c>
      <c r="C518" t="str">
        <f>IF(B518="","",VLOOKUP(B518,Samples!$A$3:$D$100,4,FALSE))</f>
        <v/>
      </c>
      <c r="D518" t="str">
        <f>IF(B518="","",8)</f>
        <v/>
      </c>
      <c r="E518" t="str">
        <f>IF(B518="","",12)</f>
        <v/>
      </c>
      <c r="F518" t="str">
        <f>IF(B518="","","Standard")</f>
        <v/>
      </c>
      <c r="G518" t="str">
        <f>IF(B518="","","Color")</f>
        <v/>
      </c>
      <c r="I518" t="str">
        <f>IF(B518="","",6)</f>
        <v/>
      </c>
      <c r="J518" t="str">
        <f>IF(B518="","",6)</f>
        <v/>
      </c>
      <c r="K518" t="str">
        <f>IF(B518="","","Normal")</f>
        <v/>
      </c>
      <c r="L518" t="str">
        <f>IF(B518="","","Single-channel")</f>
        <v/>
      </c>
      <c r="M518" t="str">
        <f>IF(B518="","","No")</f>
        <v/>
      </c>
      <c r="N518" t="str">
        <f>IF(B518="","","No")</f>
        <v/>
      </c>
    </row>
    <row r="519" spans="1:14" x14ac:dyDescent="0.25">
      <c r="M519" t="str">
        <f>IF(B518="","","Per well")</f>
        <v/>
      </c>
      <c r="N519" t="str">
        <f>IF(B518="","","On source")</f>
        <v/>
      </c>
    </row>
    <row r="520" spans="1:14" x14ac:dyDescent="0.25">
      <c r="B520" t="str">
        <f>IF(B518="","",1)</f>
        <v/>
      </c>
      <c r="C520" t="str">
        <f>IF(B518="","",2)</f>
        <v/>
      </c>
      <c r="D520" t="str">
        <f>IF(B518="","",3)</f>
        <v/>
      </c>
      <c r="E520" t="str">
        <f>IF(B518="","",4)</f>
        <v/>
      </c>
      <c r="F520" t="str">
        <f>IF(B518="","",5)</f>
        <v/>
      </c>
      <c r="G520" t="str">
        <f>IF(B518="","",6)</f>
        <v/>
      </c>
      <c r="H520" t="str">
        <f>IF(B518="","",7)</f>
        <v/>
      </c>
      <c r="I520" t="str">
        <f>IF(B518="","",8)</f>
        <v/>
      </c>
      <c r="J520" t="str">
        <f>IF(B518="","",9)</f>
        <v/>
      </c>
      <c r="K520" t="str">
        <f>IF(B518="","",10)</f>
        <v/>
      </c>
      <c r="L520" t="str">
        <f>IF(B518="","",11)</f>
        <v/>
      </c>
      <c r="M520" t="str">
        <f>IF(B518="","",12)</f>
        <v/>
      </c>
    </row>
    <row r="521" spans="1:14" x14ac:dyDescent="0.25">
      <c r="A521" t="str">
        <f>IF(B518="","","A")</f>
        <v/>
      </c>
      <c r="B521" s="10" t="str">
        <f>IF($B$518="","",IF(VLOOKUP($B$518,Samples!$A$3:$D$100,2,FALSE)='Intermediate Lookups'!$A2&amp;'Intermediate Lookups'!B$1,$B$518, ""))</f>
        <v/>
      </c>
      <c r="C521" s="10" t="str">
        <f>IF($B$518="","",IF(VLOOKUP($B$518,Samples!$A$3:$D$100,2,FALSE)='Intermediate Lookups'!$A2&amp;'Intermediate Lookups'!C$1,$B$518, ""))</f>
        <v/>
      </c>
      <c r="D521" s="10" t="str">
        <f>IF($B$518="","",IF(VLOOKUP($B$518,Samples!$A$3:$D$100,2,FALSE)='Intermediate Lookups'!$A2&amp;'Intermediate Lookups'!D$1,$B$518, ""))</f>
        <v/>
      </c>
      <c r="E521" s="10" t="str">
        <f>IF($B$518="","",IF(VLOOKUP($B$518,Samples!$A$3:$D$100,2,FALSE)='Intermediate Lookups'!$A2&amp;'Intermediate Lookups'!E$1,$B$518, ""))</f>
        <v/>
      </c>
      <c r="F521" s="10" t="str">
        <f>IF($B$518="","",IF(VLOOKUP($B$518,Samples!$A$3:$D$100,2,FALSE)='Intermediate Lookups'!$A2&amp;'Intermediate Lookups'!F$1,$B$518, ""))</f>
        <v/>
      </c>
      <c r="G521" s="10" t="str">
        <f>IF($B$518="","",IF(VLOOKUP($B$518,Samples!$A$3:$D$100,2,FALSE)='Intermediate Lookups'!$A2&amp;'Intermediate Lookups'!G$1,$B$518, ""))</f>
        <v/>
      </c>
      <c r="H521" s="10" t="str">
        <f>IF($B$518="","",IF(VLOOKUP($B$518,Samples!$A$3:$D$100,2,FALSE)='Intermediate Lookups'!$A2&amp;'Intermediate Lookups'!H$1,$B$518, ""))</f>
        <v/>
      </c>
      <c r="I521" s="10" t="str">
        <f>IF($B$518="","",IF(VLOOKUP($B$518,Samples!$A$3:$D$100,2,FALSE)='Intermediate Lookups'!$A2&amp;'Intermediate Lookups'!I$1,$B$518, ""))</f>
        <v/>
      </c>
      <c r="J521" s="10" t="str">
        <f>IF($B$518="","",IF(VLOOKUP($B$518,Samples!$A$3:$D$100,2,FALSE)='Intermediate Lookups'!$A2&amp;'Intermediate Lookups'!J$1,$B$518, ""))</f>
        <v/>
      </c>
      <c r="K521" s="10" t="str">
        <f>IF($B$518="","",IF(VLOOKUP($B$518,Samples!$A$3:$D$100,2,FALSE)='Intermediate Lookups'!$A2&amp;'Intermediate Lookups'!K$1,$B$518, ""))</f>
        <v/>
      </c>
      <c r="L521" s="10" t="str">
        <f>IF($B$518="","",IF(VLOOKUP($B$518,Samples!$A$3:$D$100,2,FALSE)='Intermediate Lookups'!$A2&amp;'Intermediate Lookups'!L$1,$B$518, ""))</f>
        <v/>
      </c>
      <c r="M521" s="10" t="str">
        <f>IF($B$518="","",IF(VLOOKUP($B$518,Samples!$A$3:$D$100,2,FALSE)='Intermediate Lookups'!$A2&amp;'Intermediate Lookups'!M$1,$B$518, ""))</f>
        <v/>
      </c>
    </row>
    <row r="522" spans="1:14" x14ac:dyDescent="0.25">
      <c r="A522" t="str">
        <f>IF(B518="","","B")</f>
        <v/>
      </c>
      <c r="B522" s="10" t="str">
        <f>IF($B$518="","",IF(VLOOKUP($B$518,Samples!$A$3:$D$100,2,FALSE)='Intermediate Lookups'!$A3&amp;'Intermediate Lookups'!B$1,$B$518, ""))</f>
        <v/>
      </c>
      <c r="C522" s="10" t="str">
        <f>IF($B$518="","",IF(VLOOKUP($B$518,Samples!$A$3:$D$100,2,FALSE)='Intermediate Lookups'!$A3&amp;'Intermediate Lookups'!C$1,$B$518, ""))</f>
        <v/>
      </c>
      <c r="D522" s="10" t="str">
        <f>IF($B$518="","",IF(VLOOKUP($B$518,Samples!$A$3:$D$100,2,FALSE)='Intermediate Lookups'!$A3&amp;'Intermediate Lookups'!D$1,$B$518, ""))</f>
        <v/>
      </c>
      <c r="E522" s="10" t="str">
        <f>IF($B$518="","",IF(VLOOKUP($B$518,Samples!$A$3:$D$100,2,FALSE)='Intermediate Lookups'!$A3&amp;'Intermediate Lookups'!E$1,$B$518, ""))</f>
        <v/>
      </c>
      <c r="F522" s="10" t="str">
        <f>IF($B$518="","",IF(VLOOKUP($B$518,Samples!$A$3:$D$100,2,FALSE)='Intermediate Lookups'!$A3&amp;'Intermediate Lookups'!F$1,$B$518, ""))</f>
        <v/>
      </c>
      <c r="G522" s="10" t="str">
        <f>IF($B$518="","",IF(VLOOKUP($B$518,Samples!$A$3:$D$100,2,FALSE)='Intermediate Lookups'!$A3&amp;'Intermediate Lookups'!G$1,$B$518, ""))</f>
        <v/>
      </c>
      <c r="H522" s="10" t="str">
        <f>IF($B$518="","",IF(VLOOKUP($B$518,Samples!$A$3:$D$100,2,FALSE)='Intermediate Lookups'!$A3&amp;'Intermediate Lookups'!H$1,$B$518, ""))</f>
        <v/>
      </c>
      <c r="I522" s="10" t="str">
        <f>IF($B$518="","",IF(VLOOKUP($B$518,Samples!$A$3:$D$100,2,FALSE)='Intermediate Lookups'!$A3&amp;'Intermediate Lookups'!I$1,$B$518, ""))</f>
        <v/>
      </c>
      <c r="J522" s="10" t="str">
        <f>IF($B$518="","",IF(VLOOKUP($B$518,Samples!$A$3:$D$100,2,FALSE)='Intermediate Lookups'!$A3&amp;'Intermediate Lookups'!J$1,$B$518, ""))</f>
        <v/>
      </c>
      <c r="K522" s="10" t="str">
        <f>IF($B$518="","",IF(VLOOKUP($B$518,Samples!$A$3:$D$100,2,FALSE)='Intermediate Lookups'!$A3&amp;'Intermediate Lookups'!K$1,$B$518, ""))</f>
        <v/>
      </c>
      <c r="L522" s="10" t="str">
        <f>IF($B$518="","",IF(VLOOKUP($B$518,Samples!$A$3:$D$100,2,FALSE)='Intermediate Lookups'!$A3&amp;'Intermediate Lookups'!L$1,$B$518, ""))</f>
        <v/>
      </c>
      <c r="M522" s="10" t="str">
        <f>IF($B$518="","",IF(VLOOKUP($B$518,Samples!$A$3:$D$100,2,FALSE)='Intermediate Lookups'!$A3&amp;'Intermediate Lookups'!M$1,$B$518, ""))</f>
        <v/>
      </c>
    </row>
    <row r="523" spans="1:14" x14ac:dyDescent="0.25">
      <c r="A523" t="str">
        <f>IF(B518="","","C")</f>
        <v/>
      </c>
      <c r="B523" s="10" t="str">
        <f>IF($B$518="","",IF(VLOOKUP($B$518,Samples!$A$3:$D$100,2,FALSE)='Intermediate Lookups'!$A4&amp;'Intermediate Lookups'!B$1,$B$518, ""))</f>
        <v/>
      </c>
      <c r="C523" s="10" t="str">
        <f>IF($B$518="","",IF(VLOOKUP($B$518,Samples!$A$3:$D$100,2,FALSE)='Intermediate Lookups'!$A4&amp;'Intermediate Lookups'!C$1,$B$518, ""))</f>
        <v/>
      </c>
      <c r="D523" s="10" t="str">
        <f>IF($B$518="","",IF(VLOOKUP($B$518,Samples!$A$3:$D$100,2,FALSE)='Intermediate Lookups'!$A4&amp;'Intermediate Lookups'!D$1,$B$518, ""))</f>
        <v/>
      </c>
      <c r="E523" s="10" t="str">
        <f>IF($B$518="","",IF(VLOOKUP($B$518,Samples!$A$3:$D$100,2,FALSE)='Intermediate Lookups'!$A4&amp;'Intermediate Lookups'!E$1,$B$518, ""))</f>
        <v/>
      </c>
      <c r="F523" s="10" t="str">
        <f>IF($B$518="","",IF(VLOOKUP($B$518,Samples!$A$3:$D$100,2,FALSE)='Intermediate Lookups'!$A4&amp;'Intermediate Lookups'!F$1,$B$518, ""))</f>
        <v/>
      </c>
      <c r="G523" s="10" t="str">
        <f>IF($B$518="","",IF(VLOOKUP($B$518,Samples!$A$3:$D$100,2,FALSE)='Intermediate Lookups'!$A4&amp;'Intermediate Lookups'!G$1,$B$518, ""))</f>
        <v/>
      </c>
      <c r="H523" s="10" t="str">
        <f>IF($B$518="","",IF(VLOOKUP($B$518,Samples!$A$3:$D$100,2,FALSE)='Intermediate Lookups'!$A4&amp;'Intermediate Lookups'!H$1,$B$518, ""))</f>
        <v/>
      </c>
      <c r="I523" s="10" t="str">
        <f>IF($B$518="","",IF(VLOOKUP($B$518,Samples!$A$3:$D$100,2,FALSE)='Intermediate Lookups'!$A4&amp;'Intermediate Lookups'!I$1,$B$518, ""))</f>
        <v/>
      </c>
      <c r="J523" s="10" t="str">
        <f>IF($B$518="","",IF(VLOOKUP($B$518,Samples!$A$3:$D$100,2,FALSE)='Intermediate Lookups'!$A4&amp;'Intermediate Lookups'!J$1,$B$518, ""))</f>
        <v/>
      </c>
      <c r="K523" s="10" t="str">
        <f>IF($B$518="","",IF(VLOOKUP($B$518,Samples!$A$3:$D$100,2,FALSE)='Intermediate Lookups'!$A4&amp;'Intermediate Lookups'!K$1,$B$518, ""))</f>
        <v/>
      </c>
      <c r="L523" s="10" t="str">
        <f>IF($B$518="","",IF(VLOOKUP($B$518,Samples!$A$3:$D$100,2,FALSE)='Intermediate Lookups'!$A4&amp;'Intermediate Lookups'!L$1,$B$518, ""))</f>
        <v/>
      </c>
      <c r="M523" s="10" t="str">
        <f>IF($B$518="","",IF(VLOOKUP($B$518,Samples!$A$3:$D$100,2,FALSE)='Intermediate Lookups'!$A4&amp;'Intermediate Lookups'!M$1,$B$518, ""))</f>
        <v/>
      </c>
    </row>
    <row r="524" spans="1:14" x14ac:dyDescent="0.25">
      <c r="A524" t="str">
        <f>IF(B518="","","D")</f>
        <v/>
      </c>
      <c r="B524" s="10" t="str">
        <f>IF($B$518="","",IF(VLOOKUP($B$518,Samples!$A$3:$D$100,2,FALSE)='Intermediate Lookups'!$A5&amp;'Intermediate Lookups'!B$1,$B$518, ""))</f>
        <v/>
      </c>
      <c r="C524" s="10" t="str">
        <f>IF($B$518="","",IF(VLOOKUP($B$518,Samples!$A$3:$D$100,2,FALSE)='Intermediate Lookups'!$A5&amp;'Intermediate Lookups'!C$1,$B$518, ""))</f>
        <v/>
      </c>
      <c r="D524" s="10" t="str">
        <f>IF($B$518="","",IF(VLOOKUP($B$518,Samples!$A$3:$D$100,2,FALSE)='Intermediate Lookups'!$A5&amp;'Intermediate Lookups'!D$1,$B$518, ""))</f>
        <v/>
      </c>
      <c r="E524" s="10" t="str">
        <f>IF($B$518="","",IF(VLOOKUP($B$518,Samples!$A$3:$D$100,2,FALSE)='Intermediate Lookups'!$A5&amp;'Intermediate Lookups'!E$1,$B$518, ""))</f>
        <v/>
      </c>
      <c r="F524" s="10" t="str">
        <f>IF($B$518="","",IF(VLOOKUP($B$518,Samples!$A$3:$D$100,2,FALSE)='Intermediate Lookups'!$A5&amp;'Intermediate Lookups'!F$1,$B$518, ""))</f>
        <v/>
      </c>
      <c r="G524" s="10" t="str">
        <f>IF($B$518="","",IF(VLOOKUP($B$518,Samples!$A$3:$D$100,2,FALSE)='Intermediate Lookups'!$A5&amp;'Intermediate Lookups'!G$1,$B$518, ""))</f>
        <v/>
      </c>
      <c r="H524" s="10" t="str">
        <f>IF($B$518="","",IF(VLOOKUP($B$518,Samples!$A$3:$D$100,2,FALSE)='Intermediate Lookups'!$A5&amp;'Intermediate Lookups'!H$1,$B$518, ""))</f>
        <v/>
      </c>
      <c r="I524" s="10" t="str">
        <f>IF($B$518="","",IF(VLOOKUP($B$518,Samples!$A$3:$D$100,2,FALSE)='Intermediate Lookups'!$A5&amp;'Intermediate Lookups'!I$1,$B$518, ""))</f>
        <v/>
      </c>
      <c r="J524" s="10" t="str">
        <f>IF($B$518="","",IF(VLOOKUP($B$518,Samples!$A$3:$D$100,2,FALSE)='Intermediate Lookups'!$A5&amp;'Intermediate Lookups'!J$1,$B$518, ""))</f>
        <v/>
      </c>
      <c r="K524" s="10" t="str">
        <f>IF($B$518="","",IF(VLOOKUP($B$518,Samples!$A$3:$D$100,2,FALSE)='Intermediate Lookups'!$A5&amp;'Intermediate Lookups'!K$1,$B$518, ""))</f>
        <v/>
      </c>
      <c r="L524" s="10" t="str">
        <f>IF($B$518="","",IF(VLOOKUP($B$518,Samples!$A$3:$D$100,2,FALSE)='Intermediate Lookups'!$A5&amp;'Intermediate Lookups'!L$1,$B$518, ""))</f>
        <v/>
      </c>
      <c r="M524" s="10" t="str">
        <f>IF($B$518="","",IF(VLOOKUP($B$518,Samples!$A$3:$D$100,2,FALSE)='Intermediate Lookups'!$A5&amp;'Intermediate Lookups'!M$1,$B$518, ""))</f>
        <v/>
      </c>
    </row>
    <row r="525" spans="1:14" x14ac:dyDescent="0.25">
      <c r="A525" t="str">
        <f>IF(B518="","","E")</f>
        <v/>
      </c>
      <c r="B525" s="10" t="str">
        <f>IF($B$518="","",IF(VLOOKUP($B$518,Samples!$A$3:$D$100,2,FALSE)='Intermediate Lookups'!$A6&amp;'Intermediate Lookups'!B$1,$B$518, ""))</f>
        <v/>
      </c>
      <c r="C525" s="10" t="str">
        <f>IF($B$518="","",IF(VLOOKUP($B$518,Samples!$A$3:$D$100,2,FALSE)='Intermediate Lookups'!$A6&amp;'Intermediate Lookups'!C$1,$B$518, ""))</f>
        <v/>
      </c>
      <c r="D525" s="10" t="str">
        <f>IF($B$518="","",IF(VLOOKUP($B$518,Samples!$A$3:$D$100,2,FALSE)='Intermediate Lookups'!$A6&amp;'Intermediate Lookups'!D$1,$B$518, ""))</f>
        <v/>
      </c>
      <c r="E525" s="10" t="str">
        <f>IF($B$518="","",IF(VLOOKUP($B$518,Samples!$A$3:$D$100,2,FALSE)='Intermediate Lookups'!$A6&amp;'Intermediate Lookups'!E$1,$B$518, ""))</f>
        <v/>
      </c>
      <c r="F525" s="10" t="str">
        <f>IF($B$518="","",IF(VLOOKUP($B$518,Samples!$A$3:$D$100,2,FALSE)='Intermediate Lookups'!$A6&amp;'Intermediate Lookups'!F$1,$B$518, ""))</f>
        <v/>
      </c>
      <c r="G525" s="10" t="str">
        <f>IF($B$518="","",IF(VLOOKUP($B$518,Samples!$A$3:$D$100,2,FALSE)='Intermediate Lookups'!$A6&amp;'Intermediate Lookups'!G$1,$B$518, ""))</f>
        <v/>
      </c>
      <c r="H525" s="10" t="str">
        <f>IF($B$518="","",IF(VLOOKUP($B$518,Samples!$A$3:$D$100,2,FALSE)='Intermediate Lookups'!$A6&amp;'Intermediate Lookups'!H$1,$B$518, ""))</f>
        <v/>
      </c>
      <c r="I525" s="10" t="str">
        <f>IF($B$518="","",IF(VLOOKUP($B$518,Samples!$A$3:$D$100,2,FALSE)='Intermediate Lookups'!$A6&amp;'Intermediate Lookups'!I$1,$B$518, ""))</f>
        <v/>
      </c>
      <c r="J525" s="10" t="str">
        <f>IF($B$518="","",IF(VLOOKUP($B$518,Samples!$A$3:$D$100,2,FALSE)='Intermediate Lookups'!$A6&amp;'Intermediate Lookups'!J$1,$B$518, ""))</f>
        <v/>
      </c>
      <c r="K525" s="10" t="str">
        <f>IF($B$518="","",IF(VLOOKUP($B$518,Samples!$A$3:$D$100,2,FALSE)='Intermediate Lookups'!$A6&amp;'Intermediate Lookups'!K$1,$B$518, ""))</f>
        <v/>
      </c>
      <c r="L525" s="10" t="str">
        <f>IF($B$518="","",IF(VLOOKUP($B$518,Samples!$A$3:$D$100,2,FALSE)='Intermediate Lookups'!$A6&amp;'Intermediate Lookups'!L$1,$B$518, ""))</f>
        <v/>
      </c>
      <c r="M525" s="10" t="str">
        <f>IF($B$518="","",IF(VLOOKUP($B$518,Samples!$A$3:$D$100,2,FALSE)='Intermediate Lookups'!$A6&amp;'Intermediate Lookups'!M$1,$B$518, ""))</f>
        <v/>
      </c>
    </row>
    <row r="526" spans="1:14" x14ac:dyDescent="0.25">
      <c r="A526" t="str">
        <f>IF(B518="","","F")</f>
        <v/>
      </c>
      <c r="B526" s="10" t="str">
        <f>IF($B$518="","",IF(VLOOKUP($B$518,Samples!$A$3:$D$100,2,FALSE)='Intermediate Lookups'!$A7&amp;'Intermediate Lookups'!B$1,$B$518, ""))</f>
        <v/>
      </c>
      <c r="C526" s="10" t="str">
        <f>IF($B$518="","",IF(VLOOKUP($B$518,Samples!$A$3:$D$100,2,FALSE)='Intermediate Lookups'!$A7&amp;'Intermediate Lookups'!C$1,$B$518, ""))</f>
        <v/>
      </c>
      <c r="D526" s="10" t="str">
        <f>IF($B$518="","",IF(VLOOKUP($B$518,Samples!$A$3:$D$100,2,FALSE)='Intermediate Lookups'!$A7&amp;'Intermediate Lookups'!D$1,$B$518, ""))</f>
        <v/>
      </c>
      <c r="E526" s="10" t="str">
        <f>IF($B$518="","",IF(VLOOKUP($B$518,Samples!$A$3:$D$100,2,FALSE)='Intermediate Lookups'!$A7&amp;'Intermediate Lookups'!E$1,$B$518, ""))</f>
        <v/>
      </c>
      <c r="F526" s="10" t="str">
        <f>IF($B$518="","",IF(VLOOKUP($B$518,Samples!$A$3:$D$100,2,FALSE)='Intermediate Lookups'!$A7&amp;'Intermediate Lookups'!F$1,$B$518, ""))</f>
        <v/>
      </c>
      <c r="G526" s="10" t="str">
        <f>IF($B$518="","",IF(VLOOKUP($B$518,Samples!$A$3:$D$100,2,FALSE)='Intermediate Lookups'!$A7&amp;'Intermediate Lookups'!G$1,$B$518, ""))</f>
        <v/>
      </c>
      <c r="H526" s="10" t="str">
        <f>IF($B$518="","",IF(VLOOKUP($B$518,Samples!$A$3:$D$100,2,FALSE)='Intermediate Lookups'!$A7&amp;'Intermediate Lookups'!H$1,$B$518, ""))</f>
        <v/>
      </c>
      <c r="I526" s="10" t="str">
        <f>IF($B$518="","",IF(VLOOKUP($B$518,Samples!$A$3:$D$100,2,FALSE)='Intermediate Lookups'!$A7&amp;'Intermediate Lookups'!I$1,$B$518, ""))</f>
        <v/>
      </c>
      <c r="J526" s="10" t="str">
        <f>IF($B$518="","",IF(VLOOKUP($B$518,Samples!$A$3:$D$100,2,FALSE)='Intermediate Lookups'!$A7&amp;'Intermediate Lookups'!J$1,$B$518, ""))</f>
        <v/>
      </c>
      <c r="K526" s="10" t="str">
        <f>IF($B$518="","",IF(VLOOKUP($B$518,Samples!$A$3:$D$100,2,FALSE)='Intermediate Lookups'!$A7&amp;'Intermediate Lookups'!K$1,$B$518, ""))</f>
        <v/>
      </c>
      <c r="L526" s="10" t="str">
        <f>IF($B$518="","",IF(VLOOKUP($B$518,Samples!$A$3:$D$100,2,FALSE)='Intermediate Lookups'!$A7&amp;'Intermediate Lookups'!L$1,$B$518, ""))</f>
        <v/>
      </c>
      <c r="M526" s="10" t="str">
        <f>IF($B$518="","",IF(VLOOKUP($B$518,Samples!$A$3:$D$100,2,FALSE)='Intermediate Lookups'!$A7&amp;'Intermediate Lookups'!M$1,$B$518, ""))</f>
        <v/>
      </c>
    </row>
    <row r="527" spans="1:14" x14ac:dyDescent="0.25">
      <c r="A527" t="str">
        <f>IF(B518="","","G")</f>
        <v/>
      </c>
      <c r="B527" s="10" t="str">
        <f>IF($B$518="","",IF(VLOOKUP($B$518,Samples!$A$3:$D$100,2,FALSE)='Intermediate Lookups'!$A8&amp;'Intermediate Lookups'!B$1,$B$518, ""))</f>
        <v/>
      </c>
      <c r="C527" s="10" t="str">
        <f>IF($B$518="","",IF(VLOOKUP($B$518,Samples!$A$3:$D$100,2,FALSE)='Intermediate Lookups'!$A8&amp;'Intermediate Lookups'!C$1,$B$518, ""))</f>
        <v/>
      </c>
      <c r="D527" s="10" t="str">
        <f>IF($B$518="","",IF(VLOOKUP($B$518,Samples!$A$3:$D$100,2,FALSE)='Intermediate Lookups'!$A8&amp;'Intermediate Lookups'!D$1,$B$518, ""))</f>
        <v/>
      </c>
      <c r="E527" s="10" t="str">
        <f>IF($B$518="","",IF(VLOOKUP($B$518,Samples!$A$3:$D$100,2,FALSE)='Intermediate Lookups'!$A8&amp;'Intermediate Lookups'!E$1,$B$518, ""))</f>
        <v/>
      </c>
      <c r="F527" s="10" t="str">
        <f>IF($B$518="","",IF(VLOOKUP($B$518,Samples!$A$3:$D$100,2,FALSE)='Intermediate Lookups'!$A8&amp;'Intermediate Lookups'!F$1,$B$518, ""))</f>
        <v/>
      </c>
      <c r="G527" s="10" t="str">
        <f>IF($B$518="","",IF(VLOOKUP($B$518,Samples!$A$3:$D$100,2,FALSE)='Intermediate Lookups'!$A8&amp;'Intermediate Lookups'!G$1,$B$518, ""))</f>
        <v/>
      </c>
      <c r="H527" s="10" t="str">
        <f>IF($B$518="","",IF(VLOOKUP($B$518,Samples!$A$3:$D$100,2,FALSE)='Intermediate Lookups'!$A8&amp;'Intermediate Lookups'!H$1,$B$518, ""))</f>
        <v/>
      </c>
      <c r="I527" s="10" t="str">
        <f>IF($B$518="","",IF(VLOOKUP($B$518,Samples!$A$3:$D$100,2,FALSE)='Intermediate Lookups'!$A8&amp;'Intermediate Lookups'!I$1,$B$518, ""))</f>
        <v/>
      </c>
      <c r="J527" s="10" t="str">
        <f>IF($B$518="","",IF(VLOOKUP($B$518,Samples!$A$3:$D$100,2,FALSE)='Intermediate Lookups'!$A8&amp;'Intermediate Lookups'!J$1,$B$518, ""))</f>
        <v/>
      </c>
      <c r="K527" s="10" t="str">
        <f>IF($B$518="","",IF(VLOOKUP($B$518,Samples!$A$3:$D$100,2,FALSE)='Intermediate Lookups'!$A8&amp;'Intermediate Lookups'!K$1,$B$518, ""))</f>
        <v/>
      </c>
      <c r="L527" s="10" t="str">
        <f>IF($B$518="","",IF(VLOOKUP($B$518,Samples!$A$3:$D$100,2,FALSE)='Intermediate Lookups'!$A8&amp;'Intermediate Lookups'!L$1,$B$518, ""))</f>
        <v/>
      </c>
      <c r="M527" s="10" t="str">
        <f>IF($B$518="","",IF(VLOOKUP($B$518,Samples!$A$3:$D$100,2,FALSE)='Intermediate Lookups'!$A8&amp;'Intermediate Lookups'!M$1,$B$518, ""))</f>
        <v/>
      </c>
    </row>
    <row r="528" spans="1:14" x14ac:dyDescent="0.25">
      <c r="A528" t="str">
        <f>IF(B518="","","H")</f>
        <v/>
      </c>
      <c r="B528" s="10" t="str">
        <f>IF($B$518="","",IF(VLOOKUP($B$518,Samples!$A$3:$D$100,2,FALSE)='Intermediate Lookups'!$A9&amp;'Intermediate Lookups'!B$1,$B$518, ""))</f>
        <v/>
      </c>
      <c r="C528" s="10" t="str">
        <f>IF($B$518="","",IF(VLOOKUP($B$518,Samples!$A$3:$D$100,2,FALSE)='Intermediate Lookups'!$A9&amp;'Intermediate Lookups'!C$1,$B$518, ""))</f>
        <v/>
      </c>
      <c r="D528" s="10" t="str">
        <f>IF($B$518="","",IF(VLOOKUP($B$518,Samples!$A$3:$D$100,2,FALSE)='Intermediate Lookups'!$A9&amp;'Intermediate Lookups'!D$1,$B$518, ""))</f>
        <v/>
      </c>
      <c r="E528" s="10" t="str">
        <f>IF($B$518="","",IF(VLOOKUP($B$518,Samples!$A$3:$D$100,2,FALSE)='Intermediate Lookups'!$A9&amp;'Intermediate Lookups'!E$1,$B$518, ""))</f>
        <v/>
      </c>
      <c r="F528" s="10" t="str">
        <f>IF($B$518="","",IF(VLOOKUP($B$518,Samples!$A$3:$D$100,2,FALSE)='Intermediate Lookups'!$A9&amp;'Intermediate Lookups'!F$1,$B$518, ""))</f>
        <v/>
      </c>
      <c r="G528" s="10" t="str">
        <f>IF($B$518="","",IF(VLOOKUP($B$518,Samples!$A$3:$D$100,2,FALSE)='Intermediate Lookups'!$A9&amp;'Intermediate Lookups'!G$1,$B$518, ""))</f>
        <v/>
      </c>
      <c r="H528" s="10" t="str">
        <f>IF($B$518="","",IF(VLOOKUP($B$518,Samples!$A$3:$D$100,2,FALSE)='Intermediate Lookups'!$A9&amp;'Intermediate Lookups'!H$1,$B$518, ""))</f>
        <v/>
      </c>
      <c r="I528" s="10" t="str">
        <f>IF($B$518="","",IF(VLOOKUP($B$518,Samples!$A$3:$D$100,2,FALSE)='Intermediate Lookups'!$A9&amp;'Intermediate Lookups'!I$1,$B$518, ""))</f>
        <v/>
      </c>
      <c r="J528" s="10" t="str">
        <f>IF($B$518="","",IF(VLOOKUP($B$518,Samples!$A$3:$D$100,2,FALSE)='Intermediate Lookups'!$A9&amp;'Intermediate Lookups'!J$1,$B$518, ""))</f>
        <v/>
      </c>
      <c r="K528" s="10" t="str">
        <f>IF($B$518="","",IF(VLOOKUP($B$518,Samples!$A$3:$D$100,2,FALSE)='Intermediate Lookups'!$A9&amp;'Intermediate Lookups'!K$1,$B$518, ""))</f>
        <v/>
      </c>
      <c r="L528" s="10" t="str">
        <f>IF($B$518="","",IF(VLOOKUP($B$518,Samples!$A$3:$D$100,2,FALSE)='Intermediate Lookups'!$A9&amp;'Intermediate Lookups'!L$1,$B$518, ""))</f>
        <v/>
      </c>
      <c r="M528" s="10" t="str">
        <f>IF($B$518="","",IF(VLOOKUP($B$518,Samples!$A$3:$D$100,2,FALSE)='Intermediate Lookups'!$A9&amp;'Intermediate Lookups'!M$1,$B$518, ""))</f>
        <v/>
      </c>
    </row>
    <row r="530" spans="1:14" x14ac:dyDescent="0.25">
      <c r="A530" t="str">
        <f>IF(B530="","","Pipetting step")</f>
        <v/>
      </c>
      <c r="B530" t="str">
        <f>IF(ISBLANK(Samples!A47),"",Samples!A47)</f>
        <v/>
      </c>
      <c r="C530" t="str">
        <f>IF(B530="","",VLOOKUP(B530,Samples!$A$3:$D$100,4,FALSE))</f>
        <v/>
      </c>
      <c r="D530" t="str">
        <f>IF(B530="","",8)</f>
        <v/>
      </c>
      <c r="E530" t="str">
        <f>IF(B530="","",12)</f>
        <v/>
      </c>
      <c r="F530" t="str">
        <f>IF(B530="","","Standard")</f>
        <v/>
      </c>
      <c r="G530" t="str">
        <f>IF(B530="","","Color")</f>
        <v/>
      </c>
      <c r="I530" t="str">
        <f>IF(B530="","",6)</f>
        <v/>
      </c>
      <c r="J530" t="str">
        <f>IF(B530="","",6)</f>
        <v/>
      </c>
      <c r="K530" t="str">
        <f>IF(B530="","","Normal")</f>
        <v/>
      </c>
      <c r="L530" t="str">
        <f>IF(B530="","","Single-channel")</f>
        <v/>
      </c>
      <c r="M530" t="str">
        <f>IF(B530="","","No")</f>
        <v/>
      </c>
      <c r="N530" t="str">
        <f>IF(B530="","","No")</f>
        <v/>
      </c>
    </row>
    <row r="531" spans="1:14" x14ac:dyDescent="0.25">
      <c r="M531" t="str">
        <f>IF(B530="","","Per well")</f>
        <v/>
      </c>
      <c r="N531" t="str">
        <f>IF(B530="","","On source")</f>
        <v/>
      </c>
    </row>
    <row r="532" spans="1:14" x14ac:dyDescent="0.25">
      <c r="B532" t="str">
        <f>IF(B530="","",1)</f>
        <v/>
      </c>
      <c r="C532" t="str">
        <f>IF(B530="","",2)</f>
        <v/>
      </c>
      <c r="D532" t="str">
        <f>IF(B530="","",3)</f>
        <v/>
      </c>
      <c r="E532" t="str">
        <f>IF(B530="","",4)</f>
        <v/>
      </c>
      <c r="F532" t="str">
        <f>IF(B530="","",5)</f>
        <v/>
      </c>
      <c r="G532" t="str">
        <f>IF(B530="","",6)</f>
        <v/>
      </c>
      <c r="H532" t="str">
        <f>IF(B530="","",7)</f>
        <v/>
      </c>
      <c r="I532" t="str">
        <f>IF(B530="","",8)</f>
        <v/>
      </c>
      <c r="J532" t="str">
        <f>IF(B530="","",9)</f>
        <v/>
      </c>
      <c r="K532" t="str">
        <f>IF(B530="","",10)</f>
        <v/>
      </c>
      <c r="L532" t="str">
        <f>IF(B530="","",11)</f>
        <v/>
      </c>
      <c r="M532" t="str">
        <f>IF(B530="","",12)</f>
        <v/>
      </c>
    </row>
    <row r="533" spans="1:14" x14ac:dyDescent="0.25">
      <c r="A533" t="str">
        <f>IF(B530="","","A")</f>
        <v/>
      </c>
      <c r="B533" s="10" t="str">
        <f>IF($B$530="","",IF(VLOOKUP($B$530,Samples!$A$3:$D$100,2,FALSE)='Intermediate Lookups'!$A2&amp;'Intermediate Lookups'!B$1,$B$530, ""))</f>
        <v/>
      </c>
      <c r="C533" s="10" t="str">
        <f>IF($B$530="","",IF(VLOOKUP($B$530,Samples!$A$3:$D$100,2,FALSE)='Intermediate Lookups'!$A2&amp;'Intermediate Lookups'!C$1,$B$530, ""))</f>
        <v/>
      </c>
      <c r="D533" s="10" t="str">
        <f>IF($B$530="","",IF(VLOOKUP($B$530,Samples!$A$3:$D$100,2,FALSE)='Intermediate Lookups'!$A2&amp;'Intermediate Lookups'!D$1,$B$530, ""))</f>
        <v/>
      </c>
      <c r="E533" s="10" t="str">
        <f>IF($B$530="","",IF(VLOOKUP($B$530,Samples!$A$3:$D$100,2,FALSE)='Intermediate Lookups'!$A2&amp;'Intermediate Lookups'!E$1,$B$530, ""))</f>
        <v/>
      </c>
      <c r="F533" s="10" t="str">
        <f>IF($B$530="","",IF(VLOOKUP($B$530,Samples!$A$3:$D$100,2,FALSE)='Intermediate Lookups'!$A2&amp;'Intermediate Lookups'!F$1,$B$530, ""))</f>
        <v/>
      </c>
      <c r="G533" s="10" t="str">
        <f>IF($B$530="","",IF(VLOOKUP($B$530,Samples!$A$3:$D$100,2,FALSE)='Intermediate Lookups'!$A2&amp;'Intermediate Lookups'!G$1,$B$530, ""))</f>
        <v/>
      </c>
      <c r="H533" s="10" t="str">
        <f>IF($B$530="","",IF(VLOOKUP($B$530,Samples!$A$3:$D$100,2,FALSE)='Intermediate Lookups'!$A2&amp;'Intermediate Lookups'!H$1,$B$530, ""))</f>
        <v/>
      </c>
      <c r="I533" s="10" t="str">
        <f>IF($B$530="","",IF(VLOOKUP($B$530,Samples!$A$3:$D$100,2,FALSE)='Intermediate Lookups'!$A2&amp;'Intermediate Lookups'!I$1,$B$530, ""))</f>
        <v/>
      </c>
      <c r="J533" s="10" t="str">
        <f>IF($B$530="","",IF(VLOOKUP($B$530,Samples!$A$3:$D$100,2,FALSE)='Intermediate Lookups'!$A2&amp;'Intermediate Lookups'!J$1,$B$530, ""))</f>
        <v/>
      </c>
      <c r="K533" s="10" t="str">
        <f>IF($B$530="","",IF(VLOOKUP($B$530,Samples!$A$3:$D$100,2,FALSE)='Intermediate Lookups'!$A2&amp;'Intermediate Lookups'!K$1,$B$530, ""))</f>
        <v/>
      </c>
      <c r="L533" s="10" t="str">
        <f>IF($B$530="","",IF(VLOOKUP($B$530,Samples!$A$3:$D$100,2,FALSE)='Intermediate Lookups'!$A2&amp;'Intermediate Lookups'!L$1,$B$530, ""))</f>
        <v/>
      </c>
      <c r="M533" s="10" t="str">
        <f>IF($B$530="","",IF(VLOOKUP($B$530,Samples!$A$3:$D$100,2,FALSE)='Intermediate Lookups'!$A2&amp;'Intermediate Lookups'!M$1,$B$530, ""))</f>
        <v/>
      </c>
    </row>
    <row r="534" spans="1:14" x14ac:dyDescent="0.25">
      <c r="A534" t="str">
        <f>IF(B530="","","B")</f>
        <v/>
      </c>
      <c r="B534" s="10" t="str">
        <f>IF($B$530="","",IF(VLOOKUP($B$530,Samples!$A$3:$D$100,2,FALSE)='Intermediate Lookups'!$A3&amp;'Intermediate Lookups'!B$1,$B$530, ""))</f>
        <v/>
      </c>
      <c r="C534" s="10" t="str">
        <f>IF($B$530="","",IF(VLOOKUP($B$530,Samples!$A$3:$D$100,2,FALSE)='Intermediate Lookups'!$A3&amp;'Intermediate Lookups'!C$1,$B$530, ""))</f>
        <v/>
      </c>
      <c r="D534" s="10" t="str">
        <f>IF($B$530="","",IF(VLOOKUP($B$530,Samples!$A$3:$D$100,2,FALSE)='Intermediate Lookups'!$A3&amp;'Intermediate Lookups'!D$1,$B$530, ""))</f>
        <v/>
      </c>
      <c r="E534" s="10" t="str">
        <f>IF($B$530="","",IF(VLOOKUP($B$530,Samples!$A$3:$D$100,2,FALSE)='Intermediate Lookups'!$A3&amp;'Intermediate Lookups'!E$1,$B$530, ""))</f>
        <v/>
      </c>
      <c r="F534" s="10" t="str">
        <f>IF($B$530="","",IF(VLOOKUP($B$530,Samples!$A$3:$D$100,2,FALSE)='Intermediate Lookups'!$A3&amp;'Intermediate Lookups'!F$1,$B$530, ""))</f>
        <v/>
      </c>
      <c r="G534" s="10" t="str">
        <f>IF($B$530="","",IF(VLOOKUP($B$530,Samples!$A$3:$D$100,2,FALSE)='Intermediate Lookups'!$A3&amp;'Intermediate Lookups'!G$1,$B$530, ""))</f>
        <v/>
      </c>
      <c r="H534" s="10" t="str">
        <f>IF($B$530="","",IF(VLOOKUP($B$530,Samples!$A$3:$D$100,2,FALSE)='Intermediate Lookups'!$A3&amp;'Intermediate Lookups'!H$1,$B$530, ""))</f>
        <v/>
      </c>
      <c r="I534" s="10" t="str">
        <f>IF($B$530="","",IF(VLOOKUP($B$530,Samples!$A$3:$D$100,2,FALSE)='Intermediate Lookups'!$A3&amp;'Intermediate Lookups'!I$1,$B$530, ""))</f>
        <v/>
      </c>
      <c r="J534" s="10" t="str">
        <f>IF($B$530="","",IF(VLOOKUP($B$530,Samples!$A$3:$D$100,2,FALSE)='Intermediate Lookups'!$A3&amp;'Intermediate Lookups'!J$1,$B$530, ""))</f>
        <v/>
      </c>
      <c r="K534" s="10" t="str">
        <f>IF($B$530="","",IF(VLOOKUP($B$530,Samples!$A$3:$D$100,2,FALSE)='Intermediate Lookups'!$A3&amp;'Intermediate Lookups'!K$1,$B$530, ""))</f>
        <v/>
      </c>
      <c r="L534" s="10" t="str">
        <f>IF($B$530="","",IF(VLOOKUP($B$530,Samples!$A$3:$D$100,2,FALSE)='Intermediate Lookups'!$A3&amp;'Intermediate Lookups'!L$1,$B$530, ""))</f>
        <v/>
      </c>
      <c r="M534" s="10" t="str">
        <f>IF($B$530="","",IF(VLOOKUP($B$530,Samples!$A$3:$D$100,2,FALSE)='Intermediate Lookups'!$A3&amp;'Intermediate Lookups'!M$1,$B$530, ""))</f>
        <v/>
      </c>
    </row>
    <row r="535" spans="1:14" x14ac:dyDescent="0.25">
      <c r="A535" t="str">
        <f>IF(B530="","","C")</f>
        <v/>
      </c>
      <c r="B535" s="10" t="str">
        <f>IF($B$530="","",IF(VLOOKUP($B$530,Samples!$A$3:$D$100,2,FALSE)='Intermediate Lookups'!$A4&amp;'Intermediate Lookups'!B$1,$B$530, ""))</f>
        <v/>
      </c>
      <c r="C535" s="10" t="str">
        <f>IF($B$530="","",IF(VLOOKUP($B$530,Samples!$A$3:$D$100,2,FALSE)='Intermediate Lookups'!$A4&amp;'Intermediate Lookups'!C$1,$B$530, ""))</f>
        <v/>
      </c>
      <c r="D535" s="10" t="str">
        <f>IF($B$530="","",IF(VLOOKUP($B$530,Samples!$A$3:$D$100,2,FALSE)='Intermediate Lookups'!$A4&amp;'Intermediate Lookups'!D$1,$B$530, ""))</f>
        <v/>
      </c>
      <c r="E535" s="10" t="str">
        <f>IF($B$530="","",IF(VLOOKUP($B$530,Samples!$A$3:$D$100,2,FALSE)='Intermediate Lookups'!$A4&amp;'Intermediate Lookups'!E$1,$B$530, ""))</f>
        <v/>
      </c>
      <c r="F535" s="10" t="str">
        <f>IF($B$530="","",IF(VLOOKUP($B$530,Samples!$A$3:$D$100,2,FALSE)='Intermediate Lookups'!$A4&amp;'Intermediate Lookups'!F$1,$B$530, ""))</f>
        <v/>
      </c>
      <c r="G535" s="10" t="str">
        <f>IF($B$530="","",IF(VLOOKUP($B$530,Samples!$A$3:$D$100,2,FALSE)='Intermediate Lookups'!$A4&amp;'Intermediate Lookups'!G$1,$B$530, ""))</f>
        <v/>
      </c>
      <c r="H535" s="10" t="str">
        <f>IF($B$530="","",IF(VLOOKUP($B$530,Samples!$A$3:$D$100,2,FALSE)='Intermediate Lookups'!$A4&amp;'Intermediate Lookups'!H$1,$B$530, ""))</f>
        <v/>
      </c>
      <c r="I535" s="10" t="str">
        <f>IF($B$530="","",IF(VLOOKUP($B$530,Samples!$A$3:$D$100,2,FALSE)='Intermediate Lookups'!$A4&amp;'Intermediate Lookups'!I$1,$B$530, ""))</f>
        <v/>
      </c>
      <c r="J535" s="10" t="str">
        <f>IF($B$530="","",IF(VLOOKUP($B$530,Samples!$A$3:$D$100,2,FALSE)='Intermediate Lookups'!$A4&amp;'Intermediate Lookups'!J$1,$B$530, ""))</f>
        <v/>
      </c>
      <c r="K535" s="10" t="str">
        <f>IF($B$530="","",IF(VLOOKUP($B$530,Samples!$A$3:$D$100,2,FALSE)='Intermediate Lookups'!$A4&amp;'Intermediate Lookups'!K$1,$B$530, ""))</f>
        <v/>
      </c>
      <c r="L535" s="10" t="str">
        <f>IF($B$530="","",IF(VLOOKUP($B$530,Samples!$A$3:$D$100,2,FALSE)='Intermediate Lookups'!$A4&amp;'Intermediate Lookups'!L$1,$B$530, ""))</f>
        <v/>
      </c>
      <c r="M535" s="10" t="str">
        <f>IF($B$530="","",IF(VLOOKUP($B$530,Samples!$A$3:$D$100,2,FALSE)='Intermediate Lookups'!$A4&amp;'Intermediate Lookups'!M$1,$B$530, ""))</f>
        <v/>
      </c>
    </row>
    <row r="536" spans="1:14" x14ac:dyDescent="0.25">
      <c r="A536" t="str">
        <f>IF(B530="","","D")</f>
        <v/>
      </c>
      <c r="B536" s="10" t="str">
        <f>IF($B$530="","",IF(VLOOKUP($B$530,Samples!$A$3:$D$100,2,FALSE)='Intermediate Lookups'!$A5&amp;'Intermediate Lookups'!B$1,$B$530, ""))</f>
        <v/>
      </c>
      <c r="C536" s="10" t="str">
        <f>IF($B$530="","",IF(VLOOKUP($B$530,Samples!$A$3:$D$100,2,FALSE)='Intermediate Lookups'!$A5&amp;'Intermediate Lookups'!C$1,$B$530, ""))</f>
        <v/>
      </c>
      <c r="D536" s="10" t="str">
        <f>IF($B$530="","",IF(VLOOKUP($B$530,Samples!$A$3:$D$100,2,FALSE)='Intermediate Lookups'!$A5&amp;'Intermediate Lookups'!D$1,$B$530, ""))</f>
        <v/>
      </c>
      <c r="E536" s="10" t="str">
        <f>IF($B$530="","",IF(VLOOKUP($B$530,Samples!$A$3:$D$100,2,FALSE)='Intermediate Lookups'!$A5&amp;'Intermediate Lookups'!E$1,$B$530, ""))</f>
        <v/>
      </c>
      <c r="F536" s="10" t="str">
        <f>IF($B$530="","",IF(VLOOKUP($B$530,Samples!$A$3:$D$100,2,FALSE)='Intermediate Lookups'!$A5&amp;'Intermediate Lookups'!F$1,$B$530, ""))</f>
        <v/>
      </c>
      <c r="G536" s="10" t="str">
        <f>IF($B$530="","",IF(VLOOKUP($B$530,Samples!$A$3:$D$100,2,FALSE)='Intermediate Lookups'!$A5&amp;'Intermediate Lookups'!G$1,$B$530, ""))</f>
        <v/>
      </c>
      <c r="H536" s="10" t="str">
        <f>IF($B$530="","",IF(VLOOKUP($B$530,Samples!$A$3:$D$100,2,FALSE)='Intermediate Lookups'!$A5&amp;'Intermediate Lookups'!H$1,$B$530, ""))</f>
        <v/>
      </c>
      <c r="I536" s="10" t="str">
        <f>IF($B$530="","",IF(VLOOKUP($B$530,Samples!$A$3:$D$100,2,FALSE)='Intermediate Lookups'!$A5&amp;'Intermediate Lookups'!I$1,$B$530, ""))</f>
        <v/>
      </c>
      <c r="J536" s="10" t="str">
        <f>IF($B$530="","",IF(VLOOKUP($B$530,Samples!$A$3:$D$100,2,FALSE)='Intermediate Lookups'!$A5&amp;'Intermediate Lookups'!J$1,$B$530, ""))</f>
        <v/>
      </c>
      <c r="K536" s="10" t="str">
        <f>IF($B$530="","",IF(VLOOKUP($B$530,Samples!$A$3:$D$100,2,FALSE)='Intermediate Lookups'!$A5&amp;'Intermediate Lookups'!K$1,$B$530, ""))</f>
        <v/>
      </c>
      <c r="L536" s="10" t="str">
        <f>IF($B$530="","",IF(VLOOKUP($B$530,Samples!$A$3:$D$100,2,FALSE)='Intermediate Lookups'!$A5&amp;'Intermediate Lookups'!L$1,$B$530, ""))</f>
        <v/>
      </c>
      <c r="M536" s="10" t="str">
        <f>IF($B$530="","",IF(VLOOKUP($B$530,Samples!$A$3:$D$100,2,FALSE)='Intermediate Lookups'!$A5&amp;'Intermediate Lookups'!M$1,$B$530, ""))</f>
        <v/>
      </c>
    </row>
    <row r="537" spans="1:14" x14ac:dyDescent="0.25">
      <c r="A537" t="str">
        <f>IF(B530="","","E")</f>
        <v/>
      </c>
      <c r="B537" s="10" t="str">
        <f>IF($B$530="","",IF(VLOOKUP($B$530,Samples!$A$3:$D$100,2,FALSE)='Intermediate Lookups'!$A6&amp;'Intermediate Lookups'!B$1,$B$530, ""))</f>
        <v/>
      </c>
      <c r="C537" s="10" t="str">
        <f>IF($B$530="","",IF(VLOOKUP($B$530,Samples!$A$3:$D$100,2,FALSE)='Intermediate Lookups'!$A6&amp;'Intermediate Lookups'!C$1,$B$530, ""))</f>
        <v/>
      </c>
      <c r="D537" s="10" t="str">
        <f>IF($B$530="","",IF(VLOOKUP($B$530,Samples!$A$3:$D$100,2,FALSE)='Intermediate Lookups'!$A6&amp;'Intermediate Lookups'!D$1,$B$530, ""))</f>
        <v/>
      </c>
      <c r="E537" s="10" t="str">
        <f>IF($B$530="","",IF(VLOOKUP($B$530,Samples!$A$3:$D$100,2,FALSE)='Intermediate Lookups'!$A6&amp;'Intermediate Lookups'!E$1,$B$530, ""))</f>
        <v/>
      </c>
      <c r="F537" s="10" t="str">
        <f>IF($B$530="","",IF(VLOOKUP($B$530,Samples!$A$3:$D$100,2,FALSE)='Intermediate Lookups'!$A6&amp;'Intermediate Lookups'!F$1,$B$530, ""))</f>
        <v/>
      </c>
      <c r="G537" s="10" t="str">
        <f>IF($B$530="","",IF(VLOOKUP($B$530,Samples!$A$3:$D$100,2,FALSE)='Intermediate Lookups'!$A6&amp;'Intermediate Lookups'!G$1,$B$530, ""))</f>
        <v/>
      </c>
      <c r="H537" s="10" t="str">
        <f>IF($B$530="","",IF(VLOOKUP($B$530,Samples!$A$3:$D$100,2,FALSE)='Intermediate Lookups'!$A6&amp;'Intermediate Lookups'!H$1,$B$530, ""))</f>
        <v/>
      </c>
      <c r="I537" s="10" t="str">
        <f>IF($B$530="","",IF(VLOOKUP($B$530,Samples!$A$3:$D$100,2,FALSE)='Intermediate Lookups'!$A6&amp;'Intermediate Lookups'!I$1,$B$530, ""))</f>
        <v/>
      </c>
      <c r="J537" s="10" t="str">
        <f>IF($B$530="","",IF(VLOOKUP($B$530,Samples!$A$3:$D$100,2,FALSE)='Intermediate Lookups'!$A6&amp;'Intermediate Lookups'!J$1,$B$530, ""))</f>
        <v/>
      </c>
      <c r="K537" s="10" t="str">
        <f>IF($B$530="","",IF(VLOOKUP($B$530,Samples!$A$3:$D$100,2,FALSE)='Intermediate Lookups'!$A6&amp;'Intermediate Lookups'!K$1,$B$530, ""))</f>
        <v/>
      </c>
      <c r="L537" s="10" t="str">
        <f>IF($B$530="","",IF(VLOOKUP($B$530,Samples!$A$3:$D$100,2,FALSE)='Intermediate Lookups'!$A6&amp;'Intermediate Lookups'!L$1,$B$530, ""))</f>
        <v/>
      </c>
      <c r="M537" s="10" t="str">
        <f>IF($B$530="","",IF(VLOOKUP($B$530,Samples!$A$3:$D$100,2,FALSE)='Intermediate Lookups'!$A6&amp;'Intermediate Lookups'!M$1,$B$530, ""))</f>
        <v/>
      </c>
    </row>
    <row r="538" spans="1:14" x14ac:dyDescent="0.25">
      <c r="A538" t="str">
        <f>IF(B530="","","F")</f>
        <v/>
      </c>
      <c r="B538" s="10" t="str">
        <f>IF($B$530="","",IF(VLOOKUP($B$530,Samples!$A$3:$D$100,2,FALSE)='Intermediate Lookups'!$A7&amp;'Intermediate Lookups'!B$1,$B$530, ""))</f>
        <v/>
      </c>
      <c r="C538" s="10" t="str">
        <f>IF($B$530="","",IF(VLOOKUP($B$530,Samples!$A$3:$D$100,2,FALSE)='Intermediate Lookups'!$A7&amp;'Intermediate Lookups'!C$1,$B$530, ""))</f>
        <v/>
      </c>
      <c r="D538" s="10" t="str">
        <f>IF($B$530="","",IF(VLOOKUP($B$530,Samples!$A$3:$D$100,2,FALSE)='Intermediate Lookups'!$A7&amp;'Intermediate Lookups'!D$1,$B$530, ""))</f>
        <v/>
      </c>
      <c r="E538" s="10" t="str">
        <f>IF($B$530="","",IF(VLOOKUP($B$530,Samples!$A$3:$D$100,2,FALSE)='Intermediate Lookups'!$A7&amp;'Intermediate Lookups'!E$1,$B$530, ""))</f>
        <v/>
      </c>
      <c r="F538" s="10" t="str">
        <f>IF($B$530="","",IF(VLOOKUP($B$530,Samples!$A$3:$D$100,2,FALSE)='Intermediate Lookups'!$A7&amp;'Intermediate Lookups'!F$1,$B$530, ""))</f>
        <v/>
      </c>
      <c r="G538" s="10" t="str">
        <f>IF($B$530="","",IF(VLOOKUP($B$530,Samples!$A$3:$D$100,2,FALSE)='Intermediate Lookups'!$A7&amp;'Intermediate Lookups'!G$1,$B$530, ""))</f>
        <v/>
      </c>
      <c r="H538" s="10" t="str">
        <f>IF($B$530="","",IF(VLOOKUP($B$530,Samples!$A$3:$D$100,2,FALSE)='Intermediate Lookups'!$A7&amp;'Intermediate Lookups'!H$1,$B$530, ""))</f>
        <v/>
      </c>
      <c r="I538" s="10" t="str">
        <f>IF($B$530="","",IF(VLOOKUP($B$530,Samples!$A$3:$D$100,2,FALSE)='Intermediate Lookups'!$A7&amp;'Intermediate Lookups'!I$1,$B$530, ""))</f>
        <v/>
      </c>
      <c r="J538" s="10" t="str">
        <f>IF($B$530="","",IF(VLOOKUP($B$530,Samples!$A$3:$D$100,2,FALSE)='Intermediate Lookups'!$A7&amp;'Intermediate Lookups'!J$1,$B$530, ""))</f>
        <v/>
      </c>
      <c r="K538" s="10" t="str">
        <f>IF($B$530="","",IF(VLOOKUP($B$530,Samples!$A$3:$D$100,2,FALSE)='Intermediate Lookups'!$A7&amp;'Intermediate Lookups'!K$1,$B$530, ""))</f>
        <v/>
      </c>
      <c r="L538" s="10" t="str">
        <f>IF($B$530="","",IF(VLOOKUP($B$530,Samples!$A$3:$D$100,2,FALSE)='Intermediate Lookups'!$A7&amp;'Intermediate Lookups'!L$1,$B$530, ""))</f>
        <v/>
      </c>
      <c r="M538" s="10" t="str">
        <f>IF($B$530="","",IF(VLOOKUP($B$530,Samples!$A$3:$D$100,2,FALSE)='Intermediate Lookups'!$A7&amp;'Intermediate Lookups'!M$1,$B$530, ""))</f>
        <v/>
      </c>
    </row>
    <row r="539" spans="1:14" x14ac:dyDescent="0.25">
      <c r="A539" t="str">
        <f>IF(B530="","","G")</f>
        <v/>
      </c>
      <c r="B539" s="10" t="str">
        <f>IF($B$530="","",IF(VLOOKUP($B$530,Samples!$A$3:$D$100,2,FALSE)='Intermediate Lookups'!$A8&amp;'Intermediate Lookups'!B$1,$B$530, ""))</f>
        <v/>
      </c>
      <c r="C539" s="10" t="str">
        <f>IF($B$530="","",IF(VLOOKUP($B$530,Samples!$A$3:$D$100,2,FALSE)='Intermediate Lookups'!$A8&amp;'Intermediate Lookups'!C$1,$B$530, ""))</f>
        <v/>
      </c>
      <c r="D539" s="10" t="str">
        <f>IF($B$530="","",IF(VLOOKUP($B$530,Samples!$A$3:$D$100,2,FALSE)='Intermediate Lookups'!$A8&amp;'Intermediate Lookups'!D$1,$B$530, ""))</f>
        <v/>
      </c>
      <c r="E539" s="10" t="str">
        <f>IF($B$530="","",IF(VLOOKUP($B$530,Samples!$A$3:$D$100,2,FALSE)='Intermediate Lookups'!$A8&amp;'Intermediate Lookups'!E$1,$B$530, ""))</f>
        <v/>
      </c>
      <c r="F539" s="10" t="str">
        <f>IF($B$530="","",IF(VLOOKUP($B$530,Samples!$A$3:$D$100,2,FALSE)='Intermediate Lookups'!$A8&amp;'Intermediate Lookups'!F$1,$B$530, ""))</f>
        <v/>
      </c>
      <c r="G539" s="10" t="str">
        <f>IF($B$530="","",IF(VLOOKUP($B$530,Samples!$A$3:$D$100,2,FALSE)='Intermediate Lookups'!$A8&amp;'Intermediate Lookups'!G$1,$B$530, ""))</f>
        <v/>
      </c>
      <c r="H539" s="10" t="str">
        <f>IF($B$530="","",IF(VLOOKUP($B$530,Samples!$A$3:$D$100,2,FALSE)='Intermediate Lookups'!$A8&amp;'Intermediate Lookups'!H$1,$B$530, ""))</f>
        <v/>
      </c>
      <c r="I539" s="10" t="str">
        <f>IF($B$530="","",IF(VLOOKUP($B$530,Samples!$A$3:$D$100,2,FALSE)='Intermediate Lookups'!$A8&amp;'Intermediate Lookups'!I$1,$B$530, ""))</f>
        <v/>
      </c>
      <c r="J539" s="10" t="str">
        <f>IF($B$530="","",IF(VLOOKUP($B$530,Samples!$A$3:$D$100,2,FALSE)='Intermediate Lookups'!$A8&amp;'Intermediate Lookups'!J$1,$B$530, ""))</f>
        <v/>
      </c>
      <c r="K539" s="10" t="str">
        <f>IF($B$530="","",IF(VLOOKUP($B$530,Samples!$A$3:$D$100,2,FALSE)='Intermediate Lookups'!$A8&amp;'Intermediate Lookups'!K$1,$B$530, ""))</f>
        <v/>
      </c>
      <c r="L539" s="10" t="str">
        <f>IF($B$530="","",IF(VLOOKUP($B$530,Samples!$A$3:$D$100,2,FALSE)='Intermediate Lookups'!$A8&amp;'Intermediate Lookups'!L$1,$B$530, ""))</f>
        <v/>
      </c>
      <c r="M539" s="10" t="str">
        <f>IF($B$530="","",IF(VLOOKUP($B$530,Samples!$A$3:$D$100,2,FALSE)='Intermediate Lookups'!$A8&amp;'Intermediate Lookups'!M$1,$B$530, ""))</f>
        <v/>
      </c>
    </row>
    <row r="540" spans="1:14" x14ac:dyDescent="0.25">
      <c r="A540" t="str">
        <f>IF(B530="","","H")</f>
        <v/>
      </c>
      <c r="B540" s="10" t="str">
        <f>IF($B$530="","",IF(VLOOKUP($B$530,Samples!$A$3:$D$100,2,FALSE)='Intermediate Lookups'!$A9&amp;'Intermediate Lookups'!B$1,$B$530, ""))</f>
        <v/>
      </c>
      <c r="C540" s="10" t="str">
        <f>IF($B$530="","",IF(VLOOKUP($B$530,Samples!$A$3:$D$100,2,FALSE)='Intermediate Lookups'!$A9&amp;'Intermediate Lookups'!C$1,$B$530, ""))</f>
        <v/>
      </c>
      <c r="D540" s="10" t="str">
        <f>IF($B$530="","",IF(VLOOKUP($B$530,Samples!$A$3:$D$100,2,FALSE)='Intermediate Lookups'!$A9&amp;'Intermediate Lookups'!D$1,$B$530, ""))</f>
        <v/>
      </c>
      <c r="E540" s="10" t="str">
        <f>IF($B$530="","",IF(VLOOKUP($B$530,Samples!$A$3:$D$100,2,FALSE)='Intermediate Lookups'!$A9&amp;'Intermediate Lookups'!E$1,$B$530, ""))</f>
        <v/>
      </c>
      <c r="F540" s="10" t="str">
        <f>IF($B$530="","",IF(VLOOKUP($B$530,Samples!$A$3:$D$100,2,FALSE)='Intermediate Lookups'!$A9&amp;'Intermediate Lookups'!F$1,$B$530, ""))</f>
        <v/>
      </c>
      <c r="G540" s="10" t="str">
        <f>IF($B$530="","",IF(VLOOKUP($B$530,Samples!$A$3:$D$100,2,FALSE)='Intermediate Lookups'!$A9&amp;'Intermediate Lookups'!G$1,$B$530, ""))</f>
        <v/>
      </c>
      <c r="H540" s="10" t="str">
        <f>IF($B$530="","",IF(VLOOKUP($B$530,Samples!$A$3:$D$100,2,FALSE)='Intermediate Lookups'!$A9&amp;'Intermediate Lookups'!H$1,$B$530, ""))</f>
        <v/>
      </c>
      <c r="I540" s="10" t="str">
        <f>IF($B$530="","",IF(VLOOKUP($B$530,Samples!$A$3:$D$100,2,FALSE)='Intermediate Lookups'!$A9&amp;'Intermediate Lookups'!I$1,$B$530, ""))</f>
        <v/>
      </c>
      <c r="J540" s="10" t="str">
        <f>IF($B$530="","",IF(VLOOKUP($B$530,Samples!$A$3:$D$100,2,FALSE)='Intermediate Lookups'!$A9&amp;'Intermediate Lookups'!J$1,$B$530, ""))</f>
        <v/>
      </c>
      <c r="K540" s="10" t="str">
        <f>IF($B$530="","",IF(VLOOKUP($B$530,Samples!$A$3:$D$100,2,FALSE)='Intermediate Lookups'!$A9&amp;'Intermediate Lookups'!K$1,$B$530, ""))</f>
        <v/>
      </c>
      <c r="L540" s="10" t="str">
        <f>IF($B$530="","",IF(VLOOKUP($B$530,Samples!$A$3:$D$100,2,FALSE)='Intermediate Lookups'!$A9&amp;'Intermediate Lookups'!L$1,$B$530, ""))</f>
        <v/>
      </c>
      <c r="M540" s="10" t="str">
        <f>IF($B$530="","",IF(VLOOKUP($B$530,Samples!$A$3:$D$100,2,FALSE)='Intermediate Lookups'!$A9&amp;'Intermediate Lookups'!M$1,$B$530, ""))</f>
        <v/>
      </c>
    </row>
    <row r="542" spans="1:14" x14ac:dyDescent="0.25">
      <c r="A542" t="str">
        <f>IF(B542="","","Pipetting step")</f>
        <v/>
      </c>
      <c r="B542" t="str">
        <f>IF(ISBLANK(Samples!A48),"",Samples!A48)</f>
        <v/>
      </c>
      <c r="C542" t="str">
        <f>IF(B542="","",VLOOKUP(B542,Samples!$A$3:$D$100,4,FALSE))</f>
        <v/>
      </c>
      <c r="D542" t="str">
        <f>IF(B542="","",8)</f>
        <v/>
      </c>
      <c r="E542" t="str">
        <f>IF(B542="","",12)</f>
        <v/>
      </c>
      <c r="F542" t="str">
        <f>IF(B542="","","Standard")</f>
        <v/>
      </c>
      <c r="G542" t="str">
        <f>IF(B542="","","Color")</f>
        <v/>
      </c>
      <c r="I542" t="str">
        <f>IF(B542="","",6)</f>
        <v/>
      </c>
      <c r="J542" t="str">
        <f>IF(B542="","",6)</f>
        <v/>
      </c>
      <c r="K542" t="str">
        <f>IF(B542="","","Normal")</f>
        <v/>
      </c>
      <c r="L542" t="str">
        <f>IF(B542="","","Single-channel")</f>
        <v/>
      </c>
      <c r="M542" t="str">
        <f>IF(B542="","","No")</f>
        <v/>
      </c>
      <c r="N542" t="str">
        <f>IF(B542="","","No")</f>
        <v/>
      </c>
    </row>
    <row r="543" spans="1:14" x14ac:dyDescent="0.25">
      <c r="M543" t="str">
        <f>IF(B542="","","Per well")</f>
        <v/>
      </c>
      <c r="N543" t="str">
        <f>IF(B542="","","On source")</f>
        <v/>
      </c>
    </row>
    <row r="544" spans="1:14" x14ac:dyDescent="0.25">
      <c r="B544" t="str">
        <f>IF(B542="","",1)</f>
        <v/>
      </c>
      <c r="C544" t="str">
        <f>IF(B542="","",2)</f>
        <v/>
      </c>
      <c r="D544" t="str">
        <f>IF(B542="","",3)</f>
        <v/>
      </c>
      <c r="E544" t="str">
        <f>IF(B542="","",4)</f>
        <v/>
      </c>
      <c r="F544" t="str">
        <f>IF(B542="","",5)</f>
        <v/>
      </c>
      <c r="G544" t="str">
        <f>IF(B542="","",6)</f>
        <v/>
      </c>
      <c r="H544" t="str">
        <f>IF(B542="","",7)</f>
        <v/>
      </c>
      <c r="I544" t="str">
        <f>IF(B542="","",8)</f>
        <v/>
      </c>
      <c r="J544" t="str">
        <f>IF(B542="","",9)</f>
        <v/>
      </c>
      <c r="K544" t="str">
        <f>IF(B542="","",10)</f>
        <v/>
      </c>
      <c r="L544" t="str">
        <f>IF(B542="","",11)</f>
        <v/>
      </c>
      <c r="M544" t="str">
        <f>IF(B542="","",12)</f>
        <v/>
      </c>
    </row>
    <row r="545" spans="1:14" x14ac:dyDescent="0.25">
      <c r="A545" t="str">
        <f>IF(B542="","","A")</f>
        <v/>
      </c>
      <c r="B545" s="10" t="str">
        <f>IF($B$542="","",IF(VLOOKUP($B$542,Samples!$A$3:$D$100,2,FALSE)='Intermediate Lookups'!$A2&amp;'Intermediate Lookups'!B$1,$B$542, ""))</f>
        <v/>
      </c>
      <c r="C545" s="10" t="str">
        <f>IF($B$542="","",IF(VLOOKUP($B$542,Samples!$A$3:$D$100,2,FALSE)='Intermediate Lookups'!$A2&amp;'Intermediate Lookups'!C$1,$B$542, ""))</f>
        <v/>
      </c>
      <c r="D545" s="10" t="str">
        <f>IF($B$542="","",IF(VLOOKUP($B$542,Samples!$A$3:$D$100,2,FALSE)='Intermediate Lookups'!$A2&amp;'Intermediate Lookups'!D$1,$B$542, ""))</f>
        <v/>
      </c>
      <c r="E545" s="10" t="str">
        <f>IF($B$542="","",IF(VLOOKUP($B$542,Samples!$A$3:$D$100,2,FALSE)='Intermediate Lookups'!$A2&amp;'Intermediate Lookups'!E$1,$B$542, ""))</f>
        <v/>
      </c>
      <c r="F545" s="10" t="str">
        <f>IF($B$542="","",IF(VLOOKUP($B$542,Samples!$A$3:$D$100,2,FALSE)='Intermediate Lookups'!$A2&amp;'Intermediate Lookups'!F$1,$B$542, ""))</f>
        <v/>
      </c>
      <c r="G545" s="10" t="str">
        <f>IF($B$542="","",IF(VLOOKUP($B$542,Samples!$A$3:$D$100,2,FALSE)='Intermediate Lookups'!$A2&amp;'Intermediate Lookups'!G$1,$B$542, ""))</f>
        <v/>
      </c>
      <c r="H545" s="10" t="str">
        <f>IF($B$542="","",IF(VLOOKUP($B$542,Samples!$A$3:$D$100,2,FALSE)='Intermediate Lookups'!$A2&amp;'Intermediate Lookups'!H$1,$B$542, ""))</f>
        <v/>
      </c>
      <c r="I545" s="10" t="str">
        <f>IF($B$542="","",IF(VLOOKUP($B$542,Samples!$A$3:$D$100,2,FALSE)='Intermediate Lookups'!$A2&amp;'Intermediate Lookups'!I$1,$B$542, ""))</f>
        <v/>
      </c>
      <c r="J545" s="10" t="str">
        <f>IF($B$542="","",IF(VLOOKUP($B$542,Samples!$A$3:$D$100,2,FALSE)='Intermediate Lookups'!$A2&amp;'Intermediate Lookups'!J$1,$B$542, ""))</f>
        <v/>
      </c>
      <c r="K545" s="10" t="str">
        <f>IF($B$542="","",IF(VLOOKUP($B$542,Samples!$A$3:$D$100,2,FALSE)='Intermediate Lookups'!$A2&amp;'Intermediate Lookups'!K$1,$B$542, ""))</f>
        <v/>
      </c>
      <c r="L545" s="10" t="str">
        <f>IF($B$542="","",IF(VLOOKUP($B$542,Samples!$A$3:$D$100,2,FALSE)='Intermediate Lookups'!$A2&amp;'Intermediate Lookups'!L$1,$B$542, ""))</f>
        <v/>
      </c>
      <c r="M545" s="10" t="str">
        <f>IF($B$542="","",IF(VLOOKUP($B$542,Samples!$A$3:$D$100,2,FALSE)='Intermediate Lookups'!$A2&amp;'Intermediate Lookups'!M$1,$B$542, ""))</f>
        <v/>
      </c>
    </row>
    <row r="546" spans="1:14" x14ac:dyDescent="0.25">
      <c r="A546" t="str">
        <f>IF(B542="","","B")</f>
        <v/>
      </c>
      <c r="B546" s="10" t="str">
        <f>IF($B$542="","",IF(VLOOKUP($B$542,Samples!$A$3:$D$100,2,FALSE)='Intermediate Lookups'!$A3&amp;'Intermediate Lookups'!B$1,$B$542, ""))</f>
        <v/>
      </c>
      <c r="C546" s="10" t="str">
        <f>IF($B$542="","",IF(VLOOKUP($B$542,Samples!$A$3:$D$100,2,FALSE)='Intermediate Lookups'!$A3&amp;'Intermediate Lookups'!C$1,$B$542, ""))</f>
        <v/>
      </c>
      <c r="D546" s="10" t="str">
        <f>IF($B$542="","",IF(VLOOKUP($B$542,Samples!$A$3:$D$100,2,FALSE)='Intermediate Lookups'!$A3&amp;'Intermediate Lookups'!D$1,$B$542, ""))</f>
        <v/>
      </c>
      <c r="E546" s="10" t="str">
        <f>IF($B$542="","",IF(VLOOKUP($B$542,Samples!$A$3:$D$100,2,FALSE)='Intermediate Lookups'!$A3&amp;'Intermediate Lookups'!E$1,$B$542, ""))</f>
        <v/>
      </c>
      <c r="F546" s="10" t="str">
        <f>IF($B$542="","",IF(VLOOKUP($B$542,Samples!$A$3:$D$100,2,FALSE)='Intermediate Lookups'!$A3&amp;'Intermediate Lookups'!F$1,$B$542, ""))</f>
        <v/>
      </c>
      <c r="G546" s="10" t="str">
        <f>IF($B$542="","",IF(VLOOKUP($B$542,Samples!$A$3:$D$100,2,FALSE)='Intermediate Lookups'!$A3&amp;'Intermediate Lookups'!G$1,$B$542, ""))</f>
        <v/>
      </c>
      <c r="H546" s="10" t="str">
        <f>IF($B$542="","",IF(VLOOKUP($B$542,Samples!$A$3:$D$100,2,FALSE)='Intermediate Lookups'!$A3&amp;'Intermediate Lookups'!H$1,$B$542, ""))</f>
        <v/>
      </c>
      <c r="I546" s="10" t="str">
        <f>IF($B$542="","",IF(VLOOKUP($B$542,Samples!$A$3:$D$100,2,FALSE)='Intermediate Lookups'!$A3&amp;'Intermediate Lookups'!I$1,$B$542, ""))</f>
        <v/>
      </c>
      <c r="J546" s="10" t="str">
        <f>IF($B$542="","",IF(VLOOKUP($B$542,Samples!$A$3:$D$100,2,FALSE)='Intermediate Lookups'!$A3&amp;'Intermediate Lookups'!J$1,$B$542, ""))</f>
        <v/>
      </c>
      <c r="K546" s="10" t="str">
        <f>IF($B$542="","",IF(VLOOKUP($B$542,Samples!$A$3:$D$100,2,FALSE)='Intermediate Lookups'!$A3&amp;'Intermediate Lookups'!K$1,$B$542, ""))</f>
        <v/>
      </c>
      <c r="L546" s="10" t="str">
        <f>IF($B$542="","",IF(VLOOKUP($B$542,Samples!$A$3:$D$100,2,FALSE)='Intermediate Lookups'!$A3&amp;'Intermediate Lookups'!L$1,$B$542, ""))</f>
        <v/>
      </c>
      <c r="M546" s="10" t="str">
        <f>IF($B$542="","",IF(VLOOKUP($B$542,Samples!$A$3:$D$100,2,FALSE)='Intermediate Lookups'!$A3&amp;'Intermediate Lookups'!M$1,$B$542, ""))</f>
        <v/>
      </c>
    </row>
    <row r="547" spans="1:14" x14ac:dyDescent="0.25">
      <c r="A547" t="str">
        <f>IF(B542="","","C")</f>
        <v/>
      </c>
      <c r="B547" s="10" t="str">
        <f>IF($B$542="","",IF(VLOOKUP($B$542,Samples!$A$3:$D$100,2,FALSE)='Intermediate Lookups'!$A4&amp;'Intermediate Lookups'!B$1,$B$542, ""))</f>
        <v/>
      </c>
      <c r="C547" s="10" t="str">
        <f>IF($B$542="","",IF(VLOOKUP($B$542,Samples!$A$3:$D$100,2,FALSE)='Intermediate Lookups'!$A4&amp;'Intermediate Lookups'!C$1,$B$542, ""))</f>
        <v/>
      </c>
      <c r="D547" s="10" t="str">
        <f>IF($B$542="","",IF(VLOOKUP($B$542,Samples!$A$3:$D$100,2,FALSE)='Intermediate Lookups'!$A4&amp;'Intermediate Lookups'!D$1,$B$542, ""))</f>
        <v/>
      </c>
      <c r="E547" s="10" t="str">
        <f>IF($B$542="","",IF(VLOOKUP($B$542,Samples!$A$3:$D$100,2,FALSE)='Intermediate Lookups'!$A4&amp;'Intermediate Lookups'!E$1,$B$542, ""))</f>
        <v/>
      </c>
      <c r="F547" s="10" t="str">
        <f>IF($B$542="","",IF(VLOOKUP($B$542,Samples!$A$3:$D$100,2,FALSE)='Intermediate Lookups'!$A4&amp;'Intermediate Lookups'!F$1,$B$542, ""))</f>
        <v/>
      </c>
      <c r="G547" s="10" t="str">
        <f>IF($B$542="","",IF(VLOOKUP($B$542,Samples!$A$3:$D$100,2,FALSE)='Intermediate Lookups'!$A4&amp;'Intermediate Lookups'!G$1,$B$542, ""))</f>
        <v/>
      </c>
      <c r="H547" s="10" t="str">
        <f>IF($B$542="","",IF(VLOOKUP($B$542,Samples!$A$3:$D$100,2,FALSE)='Intermediate Lookups'!$A4&amp;'Intermediate Lookups'!H$1,$B$542, ""))</f>
        <v/>
      </c>
      <c r="I547" s="10" t="str">
        <f>IF($B$542="","",IF(VLOOKUP($B$542,Samples!$A$3:$D$100,2,FALSE)='Intermediate Lookups'!$A4&amp;'Intermediate Lookups'!I$1,$B$542, ""))</f>
        <v/>
      </c>
      <c r="J547" s="10" t="str">
        <f>IF($B$542="","",IF(VLOOKUP($B$542,Samples!$A$3:$D$100,2,FALSE)='Intermediate Lookups'!$A4&amp;'Intermediate Lookups'!J$1,$B$542, ""))</f>
        <v/>
      </c>
      <c r="K547" s="10" t="str">
        <f>IF($B$542="","",IF(VLOOKUP($B$542,Samples!$A$3:$D$100,2,FALSE)='Intermediate Lookups'!$A4&amp;'Intermediate Lookups'!K$1,$B$542, ""))</f>
        <v/>
      </c>
      <c r="L547" s="10" t="str">
        <f>IF($B$542="","",IF(VLOOKUP($B$542,Samples!$A$3:$D$100,2,FALSE)='Intermediate Lookups'!$A4&amp;'Intermediate Lookups'!L$1,$B$542, ""))</f>
        <v/>
      </c>
      <c r="M547" s="10" t="str">
        <f>IF($B$542="","",IF(VLOOKUP($B$542,Samples!$A$3:$D$100,2,FALSE)='Intermediate Lookups'!$A4&amp;'Intermediate Lookups'!M$1,$B$542, ""))</f>
        <v/>
      </c>
    </row>
    <row r="548" spans="1:14" x14ac:dyDescent="0.25">
      <c r="A548" t="str">
        <f>IF(B542="","","D")</f>
        <v/>
      </c>
      <c r="B548" s="10" t="str">
        <f>IF($B$542="","",IF(VLOOKUP($B$542,Samples!$A$3:$D$100,2,FALSE)='Intermediate Lookups'!$A5&amp;'Intermediate Lookups'!B$1,$B$542, ""))</f>
        <v/>
      </c>
      <c r="C548" s="10" t="str">
        <f>IF($B$542="","",IF(VLOOKUP($B$542,Samples!$A$3:$D$100,2,FALSE)='Intermediate Lookups'!$A5&amp;'Intermediate Lookups'!C$1,$B$542, ""))</f>
        <v/>
      </c>
      <c r="D548" s="10" t="str">
        <f>IF($B$542="","",IF(VLOOKUP($B$542,Samples!$A$3:$D$100,2,FALSE)='Intermediate Lookups'!$A5&amp;'Intermediate Lookups'!D$1,$B$542, ""))</f>
        <v/>
      </c>
      <c r="E548" s="10" t="str">
        <f>IF($B$542="","",IF(VLOOKUP($B$542,Samples!$A$3:$D$100,2,FALSE)='Intermediate Lookups'!$A5&amp;'Intermediate Lookups'!E$1,$B$542, ""))</f>
        <v/>
      </c>
      <c r="F548" s="10" t="str">
        <f>IF($B$542="","",IF(VLOOKUP($B$542,Samples!$A$3:$D$100,2,FALSE)='Intermediate Lookups'!$A5&amp;'Intermediate Lookups'!F$1,$B$542, ""))</f>
        <v/>
      </c>
      <c r="G548" s="10" t="str">
        <f>IF($B$542="","",IF(VLOOKUP($B$542,Samples!$A$3:$D$100,2,FALSE)='Intermediate Lookups'!$A5&amp;'Intermediate Lookups'!G$1,$B$542, ""))</f>
        <v/>
      </c>
      <c r="H548" s="10" t="str">
        <f>IF($B$542="","",IF(VLOOKUP($B$542,Samples!$A$3:$D$100,2,FALSE)='Intermediate Lookups'!$A5&amp;'Intermediate Lookups'!H$1,$B$542, ""))</f>
        <v/>
      </c>
      <c r="I548" s="10" t="str">
        <f>IF($B$542="","",IF(VLOOKUP($B$542,Samples!$A$3:$D$100,2,FALSE)='Intermediate Lookups'!$A5&amp;'Intermediate Lookups'!I$1,$B$542, ""))</f>
        <v/>
      </c>
      <c r="J548" s="10" t="str">
        <f>IF($B$542="","",IF(VLOOKUP($B$542,Samples!$A$3:$D$100,2,FALSE)='Intermediate Lookups'!$A5&amp;'Intermediate Lookups'!J$1,$B$542, ""))</f>
        <v/>
      </c>
      <c r="K548" s="10" t="str">
        <f>IF($B$542="","",IF(VLOOKUP($B$542,Samples!$A$3:$D$100,2,FALSE)='Intermediate Lookups'!$A5&amp;'Intermediate Lookups'!K$1,$B$542, ""))</f>
        <v/>
      </c>
      <c r="L548" s="10" t="str">
        <f>IF($B$542="","",IF(VLOOKUP($B$542,Samples!$A$3:$D$100,2,FALSE)='Intermediate Lookups'!$A5&amp;'Intermediate Lookups'!L$1,$B$542, ""))</f>
        <v/>
      </c>
      <c r="M548" s="10" t="str">
        <f>IF($B$542="","",IF(VLOOKUP($B$542,Samples!$A$3:$D$100,2,FALSE)='Intermediate Lookups'!$A5&amp;'Intermediate Lookups'!M$1,$B$542, ""))</f>
        <v/>
      </c>
    </row>
    <row r="549" spans="1:14" x14ac:dyDescent="0.25">
      <c r="A549" t="str">
        <f>IF(B542="","","E")</f>
        <v/>
      </c>
      <c r="B549" s="10" t="str">
        <f>IF($B$542="","",IF(VLOOKUP($B$542,Samples!$A$3:$D$100,2,FALSE)='Intermediate Lookups'!$A6&amp;'Intermediate Lookups'!B$1,$B$542, ""))</f>
        <v/>
      </c>
      <c r="C549" s="10" t="str">
        <f>IF($B$542="","",IF(VLOOKUP($B$542,Samples!$A$3:$D$100,2,FALSE)='Intermediate Lookups'!$A6&amp;'Intermediate Lookups'!C$1,$B$542, ""))</f>
        <v/>
      </c>
      <c r="D549" s="10" t="str">
        <f>IF($B$542="","",IF(VLOOKUP($B$542,Samples!$A$3:$D$100,2,FALSE)='Intermediate Lookups'!$A6&amp;'Intermediate Lookups'!D$1,$B$542, ""))</f>
        <v/>
      </c>
      <c r="E549" s="10" t="str">
        <f>IF($B$542="","",IF(VLOOKUP($B$542,Samples!$A$3:$D$100,2,FALSE)='Intermediate Lookups'!$A6&amp;'Intermediate Lookups'!E$1,$B$542, ""))</f>
        <v/>
      </c>
      <c r="F549" s="10" t="str">
        <f>IF($B$542="","",IF(VLOOKUP($B$542,Samples!$A$3:$D$100,2,FALSE)='Intermediate Lookups'!$A6&amp;'Intermediate Lookups'!F$1,$B$542, ""))</f>
        <v/>
      </c>
      <c r="G549" s="10" t="str">
        <f>IF($B$542="","",IF(VLOOKUP($B$542,Samples!$A$3:$D$100,2,FALSE)='Intermediate Lookups'!$A6&amp;'Intermediate Lookups'!G$1,$B$542, ""))</f>
        <v/>
      </c>
      <c r="H549" s="10" t="str">
        <f>IF($B$542="","",IF(VLOOKUP($B$542,Samples!$A$3:$D$100,2,FALSE)='Intermediate Lookups'!$A6&amp;'Intermediate Lookups'!H$1,$B$542, ""))</f>
        <v/>
      </c>
      <c r="I549" s="10" t="str">
        <f>IF($B$542="","",IF(VLOOKUP($B$542,Samples!$A$3:$D$100,2,FALSE)='Intermediate Lookups'!$A6&amp;'Intermediate Lookups'!I$1,$B$542, ""))</f>
        <v/>
      </c>
      <c r="J549" s="10" t="str">
        <f>IF($B$542="","",IF(VLOOKUP($B$542,Samples!$A$3:$D$100,2,FALSE)='Intermediate Lookups'!$A6&amp;'Intermediate Lookups'!J$1,$B$542, ""))</f>
        <v/>
      </c>
      <c r="K549" s="10" t="str">
        <f>IF($B$542="","",IF(VLOOKUP($B$542,Samples!$A$3:$D$100,2,FALSE)='Intermediate Lookups'!$A6&amp;'Intermediate Lookups'!K$1,$B$542, ""))</f>
        <v/>
      </c>
      <c r="L549" s="10" t="str">
        <f>IF($B$542="","",IF(VLOOKUP($B$542,Samples!$A$3:$D$100,2,FALSE)='Intermediate Lookups'!$A6&amp;'Intermediate Lookups'!L$1,$B$542, ""))</f>
        <v/>
      </c>
      <c r="M549" s="10" t="str">
        <f>IF($B$542="","",IF(VLOOKUP($B$542,Samples!$A$3:$D$100,2,FALSE)='Intermediate Lookups'!$A6&amp;'Intermediate Lookups'!M$1,$B$542, ""))</f>
        <v/>
      </c>
    </row>
    <row r="550" spans="1:14" x14ac:dyDescent="0.25">
      <c r="A550" t="str">
        <f>IF(B542="","","F")</f>
        <v/>
      </c>
      <c r="B550" s="10" t="str">
        <f>IF($B$542="","",IF(VLOOKUP($B$542,Samples!$A$3:$D$100,2,FALSE)='Intermediate Lookups'!$A7&amp;'Intermediate Lookups'!B$1,$B$542, ""))</f>
        <v/>
      </c>
      <c r="C550" s="10" t="str">
        <f>IF($B$542="","",IF(VLOOKUP($B$542,Samples!$A$3:$D$100,2,FALSE)='Intermediate Lookups'!$A7&amp;'Intermediate Lookups'!C$1,$B$542, ""))</f>
        <v/>
      </c>
      <c r="D550" s="10" t="str">
        <f>IF($B$542="","",IF(VLOOKUP($B$542,Samples!$A$3:$D$100,2,FALSE)='Intermediate Lookups'!$A7&amp;'Intermediate Lookups'!D$1,$B$542, ""))</f>
        <v/>
      </c>
      <c r="E550" s="10" t="str">
        <f>IF($B$542="","",IF(VLOOKUP($B$542,Samples!$A$3:$D$100,2,FALSE)='Intermediate Lookups'!$A7&amp;'Intermediate Lookups'!E$1,$B$542, ""))</f>
        <v/>
      </c>
      <c r="F550" s="10" t="str">
        <f>IF($B$542="","",IF(VLOOKUP($B$542,Samples!$A$3:$D$100,2,FALSE)='Intermediate Lookups'!$A7&amp;'Intermediate Lookups'!F$1,$B$542, ""))</f>
        <v/>
      </c>
      <c r="G550" s="10" t="str">
        <f>IF($B$542="","",IF(VLOOKUP($B$542,Samples!$A$3:$D$100,2,FALSE)='Intermediate Lookups'!$A7&amp;'Intermediate Lookups'!G$1,$B$542, ""))</f>
        <v/>
      </c>
      <c r="H550" s="10" t="str">
        <f>IF($B$542="","",IF(VLOOKUP($B$542,Samples!$A$3:$D$100,2,FALSE)='Intermediate Lookups'!$A7&amp;'Intermediate Lookups'!H$1,$B$542, ""))</f>
        <v/>
      </c>
      <c r="I550" s="10" t="str">
        <f>IF($B$542="","",IF(VLOOKUP($B$542,Samples!$A$3:$D$100,2,FALSE)='Intermediate Lookups'!$A7&amp;'Intermediate Lookups'!I$1,$B$542, ""))</f>
        <v/>
      </c>
      <c r="J550" s="10" t="str">
        <f>IF($B$542="","",IF(VLOOKUP($B$542,Samples!$A$3:$D$100,2,FALSE)='Intermediate Lookups'!$A7&amp;'Intermediate Lookups'!J$1,$B$542, ""))</f>
        <v/>
      </c>
      <c r="K550" s="10" t="str">
        <f>IF($B$542="","",IF(VLOOKUP($B$542,Samples!$A$3:$D$100,2,FALSE)='Intermediate Lookups'!$A7&amp;'Intermediate Lookups'!K$1,$B$542, ""))</f>
        <v/>
      </c>
      <c r="L550" s="10" t="str">
        <f>IF($B$542="","",IF(VLOOKUP($B$542,Samples!$A$3:$D$100,2,FALSE)='Intermediate Lookups'!$A7&amp;'Intermediate Lookups'!L$1,$B$542, ""))</f>
        <v/>
      </c>
      <c r="M550" s="10" t="str">
        <f>IF($B$542="","",IF(VLOOKUP($B$542,Samples!$A$3:$D$100,2,FALSE)='Intermediate Lookups'!$A7&amp;'Intermediate Lookups'!M$1,$B$542, ""))</f>
        <v/>
      </c>
    </row>
    <row r="551" spans="1:14" x14ac:dyDescent="0.25">
      <c r="A551" t="str">
        <f>IF(B542="","","G")</f>
        <v/>
      </c>
      <c r="B551" s="10" t="str">
        <f>IF($B$542="","",IF(VLOOKUP($B$542,Samples!$A$3:$D$100,2,FALSE)='Intermediate Lookups'!$A8&amp;'Intermediate Lookups'!B$1,$B$542, ""))</f>
        <v/>
      </c>
      <c r="C551" s="10" t="str">
        <f>IF($B$542="","",IF(VLOOKUP($B$542,Samples!$A$3:$D$100,2,FALSE)='Intermediate Lookups'!$A8&amp;'Intermediate Lookups'!C$1,$B$542, ""))</f>
        <v/>
      </c>
      <c r="D551" s="10" t="str">
        <f>IF($B$542="","",IF(VLOOKUP($B$542,Samples!$A$3:$D$100,2,FALSE)='Intermediate Lookups'!$A8&amp;'Intermediate Lookups'!D$1,$B$542, ""))</f>
        <v/>
      </c>
      <c r="E551" s="10" t="str">
        <f>IF($B$542="","",IF(VLOOKUP($B$542,Samples!$A$3:$D$100,2,FALSE)='Intermediate Lookups'!$A8&amp;'Intermediate Lookups'!E$1,$B$542, ""))</f>
        <v/>
      </c>
      <c r="F551" s="10" t="str">
        <f>IF($B$542="","",IF(VLOOKUP($B$542,Samples!$A$3:$D$100,2,FALSE)='Intermediate Lookups'!$A8&amp;'Intermediate Lookups'!F$1,$B$542, ""))</f>
        <v/>
      </c>
      <c r="G551" s="10" t="str">
        <f>IF($B$542="","",IF(VLOOKUP($B$542,Samples!$A$3:$D$100,2,FALSE)='Intermediate Lookups'!$A8&amp;'Intermediate Lookups'!G$1,$B$542, ""))</f>
        <v/>
      </c>
      <c r="H551" s="10" t="str">
        <f>IF($B$542="","",IF(VLOOKUP($B$542,Samples!$A$3:$D$100,2,FALSE)='Intermediate Lookups'!$A8&amp;'Intermediate Lookups'!H$1,$B$542, ""))</f>
        <v/>
      </c>
      <c r="I551" s="10" t="str">
        <f>IF($B$542="","",IF(VLOOKUP($B$542,Samples!$A$3:$D$100,2,FALSE)='Intermediate Lookups'!$A8&amp;'Intermediate Lookups'!I$1,$B$542, ""))</f>
        <v/>
      </c>
      <c r="J551" s="10" t="str">
        <f>IF($B$542="","",IF(VLOOKUP($B$542,Samples!$A$3:$D$100,2,FALSE)='Intermediate Lookups'!$A8&amp;'Intermediate Lookups'!J$1,$B$542, ""))</f>
        <v/>
      </c>
      <c r="K551" s="10" t="str">
        <f>IF($B$542="","",IF(VLOOKUP($B$542,Samples!$A$3:$D$100,2,FALSE)='Intermediate Lookups'!$A8&amp;'Intermediate Lookups'!K$1,$B$542, ""))</f>
        <v/>
      </c>
      <c r="L551" s="10" t="str">
        <f>IF($B$542="","",IF(VLOOKUP($B$542,Samples!$A$3:$D$100,2,FALSE)='Intermediate Lookups'!$A8&amp;'Intermediate Lookups'!L$1,$B$542, ""))</f>
        <v/>
      </c>
      <c r="M551" s="10" t="str">
        <f>IF($B$542="","",IF(VLOOKUP($B$542,Samples!$A$3:$D$100,2,FALSE)='Intermediate Lookups'!$A8&amp;'Intermediate Lookups'!M$1,$B$542, ""))</f>
        <v/>
      </c>
    </row>
    <row r="552" spans="1:14" x14ac:dyDescent="0.25">
      <c r="A552" t="str">
        <f>IF(B542="","","H")</f>
        <v/>
      </c>
      <c r="B552" s="10" t="str">
        <f>IF($B$542="","",IF(VLOOKUP($B$542,Samples!$A$3:$D$100,2,FALSE)='Intermediate Lookups'!$A9&amp;'Intermediate Lookups'!B$1,$B$542, ""))</f>
        <v/>
      </c>
      <c r="C552" s="10" t="str">
        <f>IF($B$542="","",IF(VLOOKUP($B$542,Samples!$A$3:$D$100,2,FALSE)='Intermediate Lookups'!$A9&amp;'Intermediate Lookups'!C$1,$B$542, ""))</f>
        <v/>
      </c>
      <c r="D552" s="10" t="str">
        <f>IF($B$542="","",IF(VLOOKUP($B$542,Samples!$A$3:$D$100,2,FALSE)='Intermediate Lookups'!$A9&amp;'Intermediate Lookups'!D$1,$B$542, ""))</f>
        <v/>
      </c>
      <c r="E552" s="10" t="str">
        <f>IF($B$542="","",IF(VLOOKUP($B$542,Samples!$A$3:$D$100,2,FALSE)='Intermediate Lookups'!$A9&amp;'Intermediate Lookups'!E$1,$B$542, ""))</f>
        <v/>
      </c>
      <c r="F552" s="10" t="str">
        <f>IF($B$542="","",IF(VLOOKUP($B$542,Samples!$A$3:$D$100,2,FALSE)='Intermediate Lookups'!$A9&amp;'Intermediate Lookups'!F$1,$B$542, ""))</f>
        <v/>
      </c>
      <c r="G552" s="10" t="str">
        <f>IF($B$542="","",IF(VLOOKUP($B$542,Samples!$A$3:$D$100,2,FALSE)='Intermediate Lookups'!$A9&amp;'Intermediate Lookups'!G$1,$B$542, ""))</f>
        <v/>
      </c>
      <c r="H552" s="10" t="str">
        <f>IF($B$542="","",IF(VLOOKUP($B$542,Samples!$A$3:$D$100,2,FALSE)='Intermediate Lookups'!$A9&amp;'Intermediate Lookups'!H$1,$B$542, ""))</f>
        <v/>
      </c>
      <c r="I552" s="10" t="str">
        <f>IF($B$542="","",IF(VLOOKUP($B$542,Samples!$A$3:$D$100,2,FALSE)='Intermediate Lookups'!$A9&amp;'Intermediate Lookups'!I$1,$B$542, ""))</f>
        <v/>
      </c>
      <c r="J552" s="10" t="str">
        <f>IF($B$542="","",IF(VLOOKUP($B$542,Samples!$A$3:$D$100,2,FALSE)='Intermediate Lookups'!$A9&amp;'Intermediate Lookups'!J$1,$B$542, ""))</f>
        <v/>
      </c>
      <c r="K552" s="10" t="str">
        <f>IF($B$542="","",IF(VLOOKUP($B$542,Samples!$A$3:$D$100,2,FALSE)='Intermediate Lookups'!$A9&amp;'Intermediate Lookups'!K$1,$B$542, ""))</f>
        <v/>
      </c>
      <c r="L552" s="10" t="str">
        <f>IF($B$542="","",IF(VLOOKUP($B$542,Samples!$A$3:$D$100,2,FALSE)='Intermediate Lookups'!$A9&amp;'Intermediate Lookups'!L$1,$B$542, ""))</f>
        <v/>
      </c>
      <c r="M552" s="10" t="str">
        <f>IF($B$542="","",IF(VLOOKUP($B$542,Samples!$A$3:$D$100,2,FALSE)='Intermediate Lookups'!$A9&amp;'Intermediate Lookups'!M$1,$B$542, ""))</f>
        <v/>
      </c>
    </row>
    <row r="554" spans="1:14" x14ac:dyDescent="0.25">
      <c r="A554" t="str">
        <f>IF(B554="","","Pipetting step")</f>
        <v/>
      </c>
      <c r="B554" t="str">
        <f>IF(ISBLANK(Samples!A49),"",Samples!A49)</f>
        <v/>
      </c>
      <c r="C554" t="str">
        <f>IF(B554="","",VLOOKUP(B554,Samples!$A$3:$D$100,4,FALSE))</f>
        <v/>
      </c>
      <c r="D554" t="str">
        <f>IF(B554="","",8)</f>
        <v/>
      </c>
      <c r="E554" t="str">
        <f>IF(B554="","",12)</f>
        <v/>
      </c>
      <c r="F554" t="str">
        <f>IF(B554="","","Standard")</f>
        <v/>
      </c>
      <c r="G554" t="str">
        <f>IF(B554="","","Color")</f>
        <v/>
      </c>
      <c r="I554" t="str">
        <f>IF(B554="","",6)</f>
        <v/>
      </c>
      <c r="J554" t="str">
        <f>IF(B554="","",6)</f>
        <v/>
      </c>
      <c r="K554" t="str">
        <f>IF(B554="","","Normal")</f>
        <v/>
      </c>
      <c r="L554" t="str">
        <f>IF(B554="","","Single-channel")</f>
        <v/>
      </c>
      <c r="M554" t="str">
        <f>IF(B554="","","No")</f>
        <v/>
      </c>
      <c r="N554" t="str">
        <f>IF(B554="","","No")</f>
        <v/>
      </c>
    </row>
    <row r="555" spans="1:14" x14ac:dyDescent="0.25">
      <c r="M555" t="str">
        <f>IF(B554="","","Per well")</f>
        <v/>
      </c>
      <c r="N555" t="str">
        <f>IF(B554="","","On source")</f>
        <v/>
      </c>
    </row>
    <row r="556" spans="1:14" x14ac:dyDescent="0.25">
      <c r="B556" t="str">
        <f>IF(B554="","",1)</f>
        <v/>
      </c>
      <c r="C556" t="str">
        <f>IF(B554="","",2)</f>
        <v/>
      </c>
      <c r="D556" t="str">
        <f>IF(B554="","",3)</f>
        <v/>
      </c>
      <c r="E556" t="str">
        <f>IF(B554="","",4)</f>
        <v/>
      </c>
      <c r="F556" t="str">
        <f>IF(B554="","",5)</f>
        <v/>
      </c>
      <c r="G556" t="str">
        <f>IF(B554="","",6)</f>
        <v/>
      </c>
      <c r="H556" t="str">
        <f>IF(B554="","",7)</f>
        <v/>
      </c>
      <c r="I556" t="str">
        <f>IF(B554="","",8)</f>
        <v/>
      </c>
      <c r="J556" t="str">
        <f>IF(B554="","",9)</f>
        <v/>
      </c>
      <c r="K556" t="str">
        <f>IF(B554="","",10)</f>
        <v/>
      </c>
      <c r="L556" t="str">
        <f>IF(B554="","",11)</f>
        <v/>
      </c>
      <c r="M556" t="str">
        <f>IF(B554="","",12)</f>
        <v/>
      </c>
    </row>
    <row r="557" spans="1:14" x14ac:dyDescent="0.25">
      <c r="A557" t="str">
        <f>IF(B554="","","A")</f>
        <v/>
      </c>
      <c r="B557" s="10" t="str">
        <f>IF($B$554="","",IF(VLOOKUP($B$554,Samples!$A$3:$D$100,2,FALSE)='Intermediate Lookups'!$A2&amp;'Intermediate Lookups'!B$1,$B$554, ""))</f>
        <v/>
      </c>
      <c r="C557" s="10" t="str">
        <f>IF($B$554="","",IF(VLOOKUP($B$554,Samples!$A$3:$D$100,2,FALSE)='Intermediate Lookups'!$A2&amp;'Intermediate Lookups'!C$1,$B$554, ""))</f>
        <v/>
      </c>
      <c r="D557" s="10" t="str">
        <f>IF($B$554="","",IF(VLOOKUP($B$554,Samples!$A$3:$D$100,2,FALSE)='Intermediate Lookups'!$A2&amp;'Intermediate Lookups'!D$1,$B$554, ""))</f>
        <v/>
      </c>
      <c r="E557" s="10" t="str">
        <f>IF($B$554="","",IF(VLOOKUP($B$554,Samples!$A$3:$D$100,2,FALSE)='Intermediate Lookups'!$A2&amp;'Intermediate Lookups'!E$1,$B$554, ""))</f>
        <v/>
      </c>
      <c r="F557" s="10" t="str">
        <f>IF($B$554="","",IF(VLOOKUP($B$554,Samples!$A$3:$D$100,2,FALSE)='Intermediate Lookups'!$A2&amp;'Intermediate Lookups'!F$1,$B$554, ""))</f>
        <v/>
      </c>
      <c r="G557" s="10" t="str">
        <f>IF($B$554="","",IF(VLOOKUP($B$554,Samples!$A$3:$D$100,2,FALSE)='Intermediate Lookups'!$A2&amp;'Intermediate Lookups'!G$1,$B$554, ""))</f>
        <v/>
      </c>
      <c r="H557" s="10" t="str">
        <f>IF($B$554="","",IF(VLOOKUP($B$554,Samples!$A$3:$D$100,2,FALSE)='Intermediate Lookups'!$A2&amp;'Intermediate Lookups'!H$1,$B$554, ""))</f>
        <v/>
      </c>
      <c r="I557" s="10" t="str">
        <f>IF($B$554="","",IF(VLOOKUP($B$554,Samples!$A$3:$D$100,2,FALSE)='Intermediate Lookups'!$A2&amp;'Intermediate Lookups'!I$1,$B$554, ""))</f>
        <v/>
      </c>
      <c r="J557" s="10" t="str">
        <f>IF($B$554="","",IF(VLOOKUP($B$554,Samples!$A$3:$D$100,2,FALSE)='Intermediate Lookups'!$A2&amp;'Intermediate Lookups'!J$1,$B$554, ""))</f>
        <v/>
      </c>
      <c r="K557" s="10" t="str">
        <f>IF($B$554="","",IF(VLOOKUP($B$554,Samples!$A$3:$D$100,2,FALSE)='Intermediate Lookups'!$A2&amp;'Intermediate Lookups'!K$1,$B$554, ""))</f>
        <v/>
      </c>
      <c r="L557" s="10" t="str">
        <f>IF($B$554="","",IF(VLOOKUP($B$554,Samples!$A$3:$D$100,2,FALSE)='Intermediate Lookups'!$A2&amp;'Intermediate Lookups'!L$1,$B$554, ""))</f>
        <v/>
      </c>
      <c r="M557" s="10" t="str">
        <f>IF($B$554="","",IF(VLOOKUP($B$554,Samples!$A$3:$D$100,2,FALSE)='Intermediate Lookups'!$A2&amp;'Intermediate Lookups'!M$1,$B$554, ""))</f>
        <v/>
      </c>
    </row>
    <row r="558" spans="1:14" x14ac:dyDescent="0.25">
      <c r="A558" t="str">
        <f>IF(B554="","","B")</f>
        <v/>
      </c>
      <c r="B558" s="10" t="str">
        <f>IF($B$554="","",IF(VLOOKUP($B$554,Samples!$A$3:$D$100,2,FALSE)='Intermediate Lookups'!$A3&amp;'Intermediate Lookups'!B$1,$B$554, ""))</f>
        <v/>
      </c>
      <c r="C558" s="10" t="str">
        <f>IF($B$554="","",IF(VLOOKUP($B$554,Samples!$A$3:$D$100,2,FALSE)='Intermediate Lookups'!$A3&amp;'Intermediate Lookups'!C$1,$B$554, ""))</f>
        <v/>
      </c>
      <c r="D558" s="10" t="str">
        <f>IF($B$554="","",IF(VLOOKUP($B$554,Samples!$A$3:$D$100,2,FALSE)='Intermediate Lookups'!$A3&amp;'Intermediate Lookups'!D$1,$B$554, ""))</f>
        <v/>
      </c>
      <c r="E558" s="10" t="str">
        <f>IF($B$554="","",IF(VLOOKUP($B$554,Samples!$A$3:$D$100,2,FALSE)='Intermediate Lookups'!$A3&amp;'Intermediate Lookups'!E$1,$B$554, ""))</f>
        <v/>
      </c>
      <c r="F558" s="10" t="str">
        <f>IF($B$554="","",IF(VLOOKUP($B$554,Samples!$A$3:$D$100,2,FALSE)='Intermediate Lookups'!$A3&amp;'Intermediate Lookups'!F$1,$B$554, ""))</f>
        <v/>
      </c>
      <c r="G558" s="10" t="str">
        <f>IF($B$554="","",IF(VLOOKUP($B$554,Samples!$A$3:$D$100,2,FALSE)='Intermediate Lookups'!$A3&amp;'Intermediate Lookups'!G$1,$B$554, ""))</f>
        <v/>
      </c>
      <c r="H558" s="10" t="str">
        <f>IF($B$554="","",IF(VLOOKUP($B$554,Samples!$A$3:$D$100,2,FALSE)='Intermediate Lookups'!$A3&amp;'Intermediate Lookups'!H$1,$B$554, ""))</f>
        <v/>
      </c>
      <c r="I558" s="10" t="str">
        <f>IF($B$554="","",IF(VLOOKUP($B$554,Samples!$A$3:$D$100,2,FALSE)='Intermediate Lookups'!$A3&amp;'Intermediate Lookups'!I$1,$B$554, ""))</f>
        <v/>
      </c>
      <c r="J558" s="10" t="str">
        <f>IF($B$554="","",IF(VLOOKUP($B$554,Samples!$A$3:$D$100,2,FALSE)='Intermediate Lookups'!$A3&amp;'Intermediate Lookups'!J$1,$B$554, ""))</f>
        <v/>
      </c>
      <c r="K558" s="10" t="str">
        <f>IF($B$554="","",IF(VLOOKUP($B$554,Samples!$A$3:$D$100,2,FALSE)='Intermediate Lookups'!$A3&amp;'Intermediate Lookups'!K$1,$B$554, ""))</f>
        <v/>
      </c>
      <c r="L558" s="10" t="str">
        <f>IF($B$554="","",IF(VLOOKUP($B$554,Samples!$A$3:$D$100,2,FALSE)='Intermediate Lookups'!$A3&amp;'Intermediate Lookups'!L$1,$B$554, ""))</f>
        <v/>
      </c>
      <c r="M558" s="10" t="str">
        <f>IF($B$554="","",IF(VLOOKUP($B$554,Samples!$A$3:$D$100,2,FALSE)='Intermediate Lookups'!$A3&amp;'Intermediate Lookups'!M$1,$B$554, ""))</f>
        <v/>
      </c>
    </row>
    <row r="559" spans="1:14" x14ac:dyDescent="0.25">
      <c r="A559" t="str">
        <f>IF(B554="","","C")</f>
        <v/>
      </c>
      <c r="B559" s="10" t="str">
        <f>IF($B$554="","",IF(VLOOKUP($B$554,Samples!$A$3:$D$100,2,FALSE)='Intermediate Lookups'!$A4&amp;'Intermediate Lookups'!B$1,$B$554, ""))</f>
        <v/>
      </c>
      <c r="C559" s="10" t="str">
        <f>IF($B$554="","",IF(VLOOKUP($B$554,Samples!$A$3:$D$100,2,FALSE)='Intermediate Lookups'!$A4&amp;'Intermediate Lookups'!C$1,$B$554, ""))</f>
        <v/>
      </c>
      <c r="D559" s="10" t="str">
        <f>IF($B$554="","",IF(VLOOKUP($B$554,Samples!$A$3:$D$100,2,FALSE)='Intermediate Lookups'!$A4&amp;'Intermediate Lookups'!D$1,$B$554, ""))</f>
        <v/>
      </c>
      <c r="E559" s="10" t="str">
        <f>IF($B$554="","",IF(VLOOKUP($B$554,Samples!$A$3:$D$100,2,FALSE)='Intermediate Lookups'!$A4&amp;'Intermediate Lookups'!E$1,$B$554, ""))</f>
        <v/>
      </c>
      <c r="F559" s="10" t="str">
        <f>IF($B$554="","",IF(VLOOKUP($B$554,Samples!$A$3:$D$100,2,FALSE)='Intermediate Lookups'!$A4&amp;'Intermediate Lookups'!F$1,$B$554, ""))</f>
        <v/>
      </c>
      <c r="G559" s="10" t="str">
        <f>IF($B$554="","",IF(VLOOKUP($B$554,Samples!$A$3:$D$100,2,FALSE)='Intermediate Lookups'!$A4&amp;'Intermediate Lookups'!G$1,$B$554, ""))</f>
        <v/>
      </c>
      <c r="H559" s="10" t="str">
        <f>IF($B$554="","",IF(VLOOKUP($B$554,Samples!$A$3:$D$100,2,FALSE)='Intermediate Lookups'!$A4&amp;'Intermediate Lookups'!H$1,$B$554, ""))</f>
        <v/>
      </c>
      <c r="I559" s="10" t="str">
        <f>IF($B$554="","",IF(VLOOKUP($B$554,Samples!$A$3:$D$100,2,FALSE)='Intermediate Lookups'!$A4&amp;'Intermediate Lookups'!I$1,$B$554, ""))</f>
        <v/>
      </c>
      <c r="J559" s="10" t="str">
        <f>IF($B$554="","",IF(VLOOKUP($B$554,Samples!$A$3:$D$100,2,FALSE)='Intermediate Lookups'!$A4&amp;'Intermediate Lookups'!J$1,$B$554, ""))</f>
        <v/>
      </c>
      <c r="K559" s="10" t="str">
        <f>IF($B$554="","",IF(VLOOKUP($B$554,Samples!$A$3:$D$100,2,FALSE)='Intermediate Lookups'!$A4&amp;'Intermediate Lookups'!K$1,$B$554, ""))</f>
        <v/>
      </c>
      <c r="L559" s="10" t="str">
        <f>IF($B$554="","",IF(VLOOKUP($B$554,Samples!$A$3:$D$100,2,FALSE)='Intermediate Lookups'!$A4&amp;'Intermediate Lookups'!L$1,$B$554, ""))</f>
        <v/>
      </c>
      <c r="M559" s="10" t="str">
        <f>IF($B$554="","",IF(VLOOKUP($B$554,Samples!$A$3:$D$100,2,FALSE)='Intermediate Lookups'!$A4&amp;'Intermediate Lookups'!M$1,$B$554, ""))</f>
        <v/>
      </c>
    </row>
    <row r="560" spans="1:14" x14ac:dyDescent="0.25">
      <c r="A560" t="str">
        <f>IF(B554="","","D")</f>
        <v/>
      </c>
      <c r="B560" s="10" t="str">
        <f>IF($B$554="","",IF(VLOOKUP($B$554,Samples!$A$3:$D$100,2,FALSE)='Intermediate Lookups'!$A5&amp;'Intermediate Lookups'!B$1,$B$554, ""))</f>
        <v/>
      </c>
      <c r="C560" s="10" t="str">
        <f>IF($B$554="","",IF(VLOOKUP($B$554,Samples!$A$3:$D$100,2,FALSE)='Intermediate Lookups'!$A5&amp;'Intermediate Lookups'!C$1,$B$554, ""))</f>
        <v/>
      </c>
      <c r="D560" s="10" t="str">
        <f>IF($B$554="","",IF(VLOOKUP($B$554,Samples!$A$3:$D$100,2,FALSE)='Intermediate Lookups'!$A5&amp;'Intermediate Lookups'!D$1,$B$554, ""))</f>
        <v/>
      </c>
      <c r="E560" s="10" t="str">
        <f>IF($B$554="","",IF(VLOOKUP($B$554,Samples!$A$3:$D$100,2,FALSE)='Intermediate Lookups'!$A5&amp;'Intermediate Lookups'!E$1,$B$554, ""))</f>
        <v/>
      </c>
      <c r="F560" s="10" t="str">
        <f>IF($B$554="","",IF(VLOOKUP($B$554,Samples!$A$3:$D$100,2,FALSE)='Intermediate Lookups'!$A5&amp;'Intermediate Lookups'!F$1,$B$554, ""))</f>
        <v/>
      </c>
      <c r="G560" s="10" t="str">
        <f>IF($B$554="","",IF(VLOOKUP($B$554,Samples!$A$3:$D$100,2,FALSE)='Intermediate Lookups'!$A5&amp;'Intermediate Lookups'!G$1,$B$554, ""))</f>
        <v/>
      </c>
      <c r="H560" s="10" t="str">
        <f>IF($B$554="","",IF(VLOOKUP($B$554,Samples!$A$3:$D$100,2,FALSE)='Intermediate Lookups'!$A5&amp;'Intermediate Lookups'!H$1,$B$554, ""))</f>
        <v/>
      </c>
      <c r="I560" s="10" t="str">
        <f>IF($B$554="","",IF(VLOOKUP($B$554,Samples!$A$3:$D$100,2,FALSE)='Intermediate Lookups'!$A5&amp;'Intermediate Lookups'!I$1,$B$554, ""))</f>
        <v/>
      </c>
      <c r="J560" s="10" t="str">
        <f>IF($B$554="","",IF(VLOOKUP($B$554,Samples!$A$3:$D$100,2,FALSE)='Intermediate Lookups'!$A5&amp;'Intermediate Lookups'!J$1,$B$554, ""))</f>
        <v/>
      </c>
      <c r="K560" s="10" t="str">
        <f>IF($B$554="","",IF(VLOOKUP($B$554,Samples!$A$3:$D$100,2,FALSE)='Intermediate Lookups'!$A5&amp;'Intermediate Lookups'!K$1,$B$554, ""))</f>
        <v/>
      </c>
      <c r="L560" s="10" t="str">
        <f>IF($B$554="","",IF(VLOOKUP($B$554,Samples!$A$3:$D$100,2,FALSE)='Intermediate Lookups'!$A5&amp;'Intermediate Lookups'!L$1,$B$554, ""))</f>
        <v/>
      </c>
      <c r="M560" s="10" t="str">
        <f>IF($B$554="","",IF(VLOOKUP($B$554,Samples!$A$3:$D$100,2,FALSE)='Intermediate Lookups'!$A5&amp;'Intermediate Lookups'!M$1,$B$554, ""))</f>
        <v/>
      </c>
    </row>
    <row r="561" spans="1:14" x14ac:dyDescent="0.25">
      <c r="A561" t="str">
        <f>IF(B554="","","E")</f>
        <v/>
      </c>
      <c r="B561" s="10" t="str">
        <f>IF($B$554="","",IF(VLOOKUP($B$554,Samples!$A$3:$D$100,2,FALSE)='Intermediate Lookups'!$A6&amp;'Intermediate Lookups'!B$1,$B$554, ""))</f>
        <v/>
      </c>
      <c r="C561" s="10" t="str">
        <f>IF($B$554="","",IF(VLOOKUP($B$554,Samples!$A$3:$D$100,2,FALSE)='Intermediate Lookups'!$A6&amp;'Intermediate Lookups'!C$1,$B$554, ""))</f>
        <v/>
      </c>
      <c r="D561" s="10" t="str">
        <f>IF($B$554="","",IF(VLOOKUP($B$554,Samples!$A$3:$D$100,2,FALSE)='Intermediate Lookups'!$A6&amp;'Intermediate Lookups'!D$1,$B$554, ""))</f>
        <v/>
      </c>
      <c r="E561" s="10" t="str">
        <f>IF($B$554="","",IF(VLOOKUP($B$554,Samples!$A$3:$D$100,2,FALSE)='Intermediate Lookups'!$A6&amp;'Intermediate Lookups'!E$1,$B$554, ""))</f>
        <v/>
      </c>
      <c r="F561" s="10" t="str">
        <f>IF($B$554="","",IF(VLOOKUP($B$554,Samples!$A$3:$D$100,2,FALSE)='Intermediate Lookups'!$A6&amp;'Intermediate Lookups'!F$1,$B$554, ""))</f>
        <v/>
      </c>
      <c r="G561" s="10" t="str">
        <f>IF($B$554="","",IF(VLOOKUP($B$554,Samples!$A$3:$D$100,2,FALSE)='Intermediate Lookups'!$A6&amp;'Intermediate Lookups'!G$1,$B$554, ""))</f>
        <v/>
      </c>
      <c r="H561" s="10" t="str">
        <f>IF($B$554="","",IF(VLOOKUP($B$554,Samples!$A$3:$D$100,2,FALSE)='Intermediate Lookups'!$A6&amp;'Intermediate Lookups'!H$1,$B$554, ""))</f>
        <v/>
      </c>
      <c r="I561" s="10" t="str">
        <f>IF($B$554="","",IF(VLOOKUP($B$554,Samples!$A$3:$D$100,2,FALSE)='Intermediate Lookups'!$A6&amp;'Intermediate Lookups'!I$1,$B$554, ""))</f>
        <v/>
      </c>
      <c r="J561" s="10" t="str">
        <f>IF($B$554="","",IF(VLOOKUP($B$554,Samples!$A$3:$D$100,2,FALSE)='Intermediate Lookups'!$A6&amp;'Intermediate Lookups'!J$1,$B$554, ""))</f>
        <v/>
      </c>
      <c r="K561" s="10" t="str">
        <f>IF($B$554="","",IF(VLOOKUP($B$554,Samples!$A$3:$D$100,2,FALSE)='Intermediate Lookups'!$A6&amp;'Intermediate Lookups'!K$1,$B$554, ""))</f>
        <v/>
      </c>
      <c r="L561" s="10" t="str">
        <f>IF($B$554="","",IF(VLOOKUP($B$554,Samples!$A$3:$D$100,2,FALSE)='Intermediate Lookups'!$A6&amp;'Intermediate Lookups'!L$1,$B$554, ""))</f>
        <v/>
      </c>
      <c r="M561" s="10" t="str">
        <f>IF($B$554="","",IF(VLOOKUP($B$554,Samples!$A$3:$D$100,2,FALSE)='Intermediate Lookups'!$A6&amp;'Intermediate Lookups'!M$1,$B$554, ""))</f>
        <v/>
      </c>
    </row>
    <row r="562" spans="1:14" x14ac:dyDescent="0.25">
      <c r="A562" t="str">
        <f>IF(B554="","","F")</f>
        <v/>
      </c>
      <c r="B562" s="10" t="str">
        <f>IF($B$554="","",IF(VLOOKUP($B$554,Samples!$A$3:$D$100,2,FALSE)='Intermediate Lookups'!$A7&amp;'Intermediate Lookups'!B$1,$B$554, ""))</f>
        <v/>
      </c>
      <c r="C562" s="10" t="str">
        <f>IF($B$554="","",IF(VLOOKUP($B$554,Samples!$A$3:$D$100,2,FALSE)='Intermediate Lookups'!$A7&amp;'Intermediate Lookups'!C$1,$B$554, ""))</f>
        <v/>
      </c>
      <c r="D562" s="10" t="str">
        <f>IF($B$554="","",IF(VLOOKUP($B$554,Samples!$A$3:$D$100,2,FALSE)='Intermediate Lookups'!$A7&amp;'Intermediate Lookups'!D$1,$B$554, ""))</f>
        <v/>
      </c>
      <c r="E562" s="10" t="str">
        <f>IF($B$554="","",IF(VLOOKUP($B$554,Samples!$A$3:$D$100,2,FALSE)='Intermediate Lookups'!$A7&amp;'Intermediate Lookups'!E$1,$B$554, ""))</f>
        <v/>
      </c>
      <c r="F562" s="10" t="str">
        <f>IF($B$554="","",IF(VLOOKUP($B$554,Samples!$A$3:$D$100,2,FALSE)='Intermediate Lookups'!$A7&amp;'Intermediate Lookups'!F$1,$B$554, ""))</f>
        <v/>
      </c>
      <c r="G562" s="10" t="str">
        <f>IF($B$554="","",IF(VLOOKUP($B$554,Samples!$A$3:$D$100,2,FALSE)='Intermediate Lookups'!$A7&amp;'Intermediate Lookups'!G$1,$B$554, ""))</f>
        <v/>
      </c>
      <c r="H562" s="10" t="str">
        <f>IF($B$554="","",IF(VLOOKUP($B$554,Samples!$A$3:$D$100,2,FALSE)='Intermediate Lookups'!$A7&amp;'Intermediate Lookups'!H$1,$B$554, ""))</f>
        <v/>
      </c>
      <c r="I562" s="10" t="str">
        <f>IF($B$554="","",IF(VLOOKUP($B$554,Samples!$A$3:$D$100,2,FALSE)='Intermediate Lookups'!$A7&amp;'Intermediate Lookups'!I$1,$B$554, ""))</f>
        <v/>
      </c>
      <c r="J562" s="10" t="str">
        <f>IF($B$554="","",IF(VLOOKUP($B$554,Samples!$A$3:$D$100,2,FALSE)='Intermediate Lookups'!$A7&amp;'Intermediate Lookups'!J$1,$B$554, ""))</f>
        <v/>
      </c>
      <c r="K562" s="10" t="str">
        <f>IF($B$554="","",IF(VLOOKUP($B$554,Samples!$A$3:$D$100,2,FALSE)='Intermediate Lookups'!$A7&amp;'Intermediate Lookups'!K$1,$B$554, ""))</f>
        <v/>
      </c>
      <c r="L562" s="10" t="str">
        <f>IF($B$554="","",IF(VLOOKUP($B$554,Samples!$A$3:$D$100,2,FALSE)='Intermediate Lookups'!$A7&amp;'Intermediate Lookups'!L$1,$B$554, ""))</f>
        <v/>
      </c>
      <c r="M562" s="10" t="str">
        <f>IF($B$554="","",IF(VLOOKUP($B$554,Samples!$A$3:$D$100,2,FALSE)='Intermediate Lookups'!$A7&amp;'Intermediate Lookups'!M$1,$B$554, ""))</f>
        <v/>
      </c>
    </row>
    <row r="563" spans="1:14" x14ac:dyDescent="0.25">
      <c r="A563" t="str">
        <f>IF(B554="","","G")</f>
        <v/>
      </c>
      <c r="B563" s="10" t="str">
        <f>IF($B$554="","",IF(VLOOKUP($B$554,Samples!$A$3:$D$100,2,FALSE)='Intermediate Lookups'!$A8&amp;'Intermediate Lookups'!B$1,$B$554, ""))</f>
        <v/>
      </c>
      <c r="C563" s="10" t="str">
        <f>IF($B$554="","",IF(VLOOKUP($B$554,Samples!$A$3:$D$100,2,FALSE)='Intermediate Lookups'!$A8&amp;'Intermediate Lookups'!C$1,$B$554, ""))</f>
        <v/>
      </c>
      <c r="D563" s="10" t="str">
        <f>IF($B$554="","",IF(VLOOKUP($B$554,Samples!$A$3:$D$100,2,FALSE)='Intermediate Lookups'!$A8&amp;'Intermediate Lookups'!D$1,$B$554, ""))</f>
        <v/>
      </c>
      <c r="E563" s="10" t="str">
        <f>IF($B$554="","",IF(VLOOKUP($B$554,Samples!$A$3:$D$100,2,FALSE)='Intermediate Lookups'!$A8&amp;'Intermediate Lookups'!E$1,$B$554, ""))</f>
        <v/>
      </c>
      <c r="F563" s="10" t="str">
        <f>IF($B$554="","",IF(VLOOKUP($B$554,Samples!$A$3:$D$100,2,FALSE)='Intermediate Lookups'!$A8&amp;'Intermediate Lookups'!F$1,$B$554, ""))</f>
        <v/>
      </c>
      <c r="G563" s="10" t="str">
        <f>IF($B$554="","",IF(VLOOKUP($B$554,Samples!$A$3:$D$100,2,FALSE)='Intermediate Lookups'!$A8&amp;'Intermediate Lookups'!G$1,$B$554, ""))</f>
        <v/>
      </c>
      <c r="H563" s="10" t="str">
        <f>IF($B$554="","",IF(VLOOKUP($B$554,Samples!$A$3:$D$100,2,FALSE)='Intermediate Lookups'!$A8&amp;'Intermediate Lookups'!H$1,$B$554, ""))</f>
        <v/>
      </c>
      <c r="I563" s="10" t="str">
        <f>IF($B$554="","",IF(VLOOKUP($B$554,Samples!$A$3:$D$100,2,FALSE)='Intermediate Lookups'!$A8&amp;'Intermediate Lookups'!I$1,$B$554, ""))</f>
        <v/>
      </c>
      <c r="J563" s="10" t="str">
        <f>IF($B$554="","",IF(VLOOKUP($B$554,Samples!$A$3:$D$100,2,FALSE)='Intermediate Lookups'!$A8&amp;'Intermediate Lookups'!J$1,$B$554, ""))</f>
        <v/>
      </c>
      <c r="K563" s="10" t="str">
        <f>IF($B$554="","",IF(VLOOKUP($B$554,Samples!$A$3:$D$100,2,FALSE)='Intermediate Lookups'!$A8&amp;'Intermediate Lookups'!K$1,$B$554, ""))</f>
        <v/>
      </c>
      <c r="L563" s="10" t="str">
        <f>IF($B$554="","",IF(VLOOKUP($B$554,Samples!$A$3:$D$100,2,FALSE)='Intermediate Lookups'!$A8&amp;'Intermediate Lookups'!L$1,$B$554, ""))</f>
        <v/>
      </c>
      <c r="M563" s="10" t="str">
        <f>IF($B$554="","",IF(VLOOKUP($B$554,Samples!$A$3:$D$100,2,FALSE)='Intermediate Lookups'!$A8&amp;'Intermediate Lookups'!M$1,$B$554, ""))</f>
        <v/>
      </c>
    </row>
    <row r="564" spans="1:14" x14ac:dyDescent="0.25">
      <c r="A564" t="str">
        <f>IF(B554="","","H")</f>
        <v/>
      </c>
      <c r="B564" s="10" t="str">
        <f>IF($B$554="","",IF(VLOOKUP($B$554,Samples!$A$3:$D$100,2,FALSE)='Intermediate Lookups'!$A9&amp;'Intermediate Lookups'!B$1,$B$554, ""))</f>
        <v/>
      </c>
      <c r="C564" s="10" t="str">
        <f>IF($B$554="","",IF(VLOOKUP($B$554,Samples!$A$3:$D$100,2,FALSE)='Intermediate Lookups'!$A9&amp;'Intermediate Lookups'!C$1,$B$554, ""))</f>
        <v/>
      </c>
      <c r="D564" s="10" t="str">
        <f>IF($B$554="","",IF(VLOOKUP($B$554,Samples!$A$3:$D$100,2,FALSE)='Intermediate Lookups'!$A9&amp;'Intermediate Lookups'!D$1,$B$554, ""))</f>
        <v/>
      </c>
      <c r="E564" s="10" t="str">
        <f>IF($B$554="","",IF(VLOOKUP($B$554,Samples!$A$3:$D$100,2,FALSE)='Intermediate Lookups'!$A9&amp;'Intermediate Lookups'!E$1,$B$554, ""))</f>
        <v/>
      </c>
      <c r="F564" s="10" t="str">
        <f>IF($B$554="","",IF(VLOOKUP($B$554,Samples!$A$3:$D$100,2,FALSE)='Intermediate Lookups'!$A9&amp;'Intermediate Lookups'!F$1,$B$554, ""))</f>
        <v/>
      </c>
      <c r="G564" s="10" t="str">
        <f>IF($B$554="","",IF(VLOOKUP($B$554,Samples!$A$3:$D$100,2,FALSE)='Intermediate Lookups'!$A9&amp;'Intermediate Lookups'!G$1,$B$554, ""))</f>
        <v/>
      </c>
      <c r="H564" s="10" t="str">
        <f>IF($B$554="","",IF(VLOOKUP($B$554,Samples!$A$3:$D$100,2,FALSE)='Intermediate Lookups'!$A9&amp;'Intermediate Lookups'!H$1,$B$554, ""))</f>
        <v/>
      </c>
      <c r="I564" s="10" t="str">
        <f>IF($B$554="","",IF(VLOOKUP($B$554,Samples!$A$3:$D$100,2,FALSE)='Intermediate Lookups'!$A9&amp;'Intermediate Lookups'!I$1,$B$554, ""))</f>
        <v/>
      </c>
      <c r="J564" s="10" t="str">
        <f>IF($B$554="","",IF(VLOOKUP($B$554,Samples!$A$3:$D$100,2,FALSE)='Intermediate Lookups'!$A9&amp;'Intermediate Lookups'!J$1,$B$554, ""))</f>
        <v/>
      </c>
      <c r="K564" s="10" t="str">
        <f>IF($B$554="","",IF(VLOOKUP($B$554,Samples!$A$3:$D$100,2,FALSE)='Intermediate Lookups'!$A9&amp;'Intermediate Lookups'!K$1,$B$554, ""))</f>
        <v/>
      </c>
      <c r="L564" s="10" t="str">
        <f>IF($B$554="","",IF(VLOOKUP($B$554,Samples!$A$3:$D$100,2,FALSE)='Intermediate Lookups'!$A9&amp;'Intermediate Lookups'!L$1,$B$554, ""))</f>
        <v/>
      </c>
      <c r="M564" s="10" t="str">
        <f>IF($B$554="","",IF(VLOOKUP($B$554,Samples!$A$3:$D$100,2,FALSE)='Intermediate Lookups'!$A9&amp;'Intermediate Lookups'!M$1,$B$554, ""))</f>
        <v/>
      </c>
    </row>
    <row r="566" spans="1:14" x14ac:dyDescent="0.25">
      <c r="A566" t="str">
        <f>IF(B566="","","Pipetting step")</f>
        <v/>
      </c>
      <c r="B566" t="str">
        <f>IF(ISBLANK(Samples!A50),"",Samples!A50)</f>
        <v/>
      </c>
      <c r="C566" t="str">
        <f>IF(B566="","",VLOOKUP(B566,Samples!$A$3:$D$100,4,FALSE))</f>
        <v/>
      </c>
      <c r="D566" t="str">
        <f>IF(B566="","",8)</f>
        <v/>
      </c>
      <c r="E566" t="str">
        <f>IF(B566="","",12)</f>
        <v/>
      </c>
      <c r="F566" t="str">
        <f>IF(B566="","","Standard")</f>
        <v/>
      </c>
      <c r="G566" t="str">
        <f>IF(B566="","","Color")</f>
        <v/>
      </c>
      <c r="I566" t="str">
        <f>IF(B566="","",6)</f>
        <v/>
      </c>
      <c r="J566" t="str">
        <f>IF(B566="","",6)</f>
        <v/>
      </c>
      <c r="K566" t="str">
        <f>IF(B566="","","Normal")</f>
        <v/>
      </c>
      <c r="L566" t="str">
        <f>IF(B566="","","Single-channel")</f>
        <v/>
      </c>
      <c r="M566" t="str">
        <f>IF(B566="","","No")</f>
        <v/>
      </c>
      <c r="N566" t="str">
        <f>IF(B566="","","No")</f>
        <v/>
      </c>
    </row>
    <row r="567" spans="1:14" x14ac:dyDescent="0.25">
      <c r="M567" t="str">
        <f>IF(B566="","","Per well")</f>
        <v/>
      </c>
      <c r="N567" t="str">
        <f>IF(B566="","","On source")</f>
        <v/>
      </c>
    </row>
    <row r="568" spans="1:14" x14ac:dyDescent="0.25">
      <c r="B568" t="str">
        <f>IF(B566="","",1)</f>
        <v/>
      </c>
      <c r="C568" t="str">
        <f>IF(B566="","",2)</f>
        <v/>
      </c>
      <c r="D568" t="str">
        <f>IF(B566="","",3)</f>
        <v/>
      </c>
      <c r="E568" t="str">
        <f>IF(B566="","",4)</f>
        <v/>
      </c>
      <c r="F568" t="str">
        <f>IF(B566="","",5)</f>
        <v/>
      </c>
      <c r="G568" t="str">
        <f>IF(B566="","",6)</f>
        <v/>
      </c>
      <c r="H568" t="str">
        <f>IF(B566="","",7)</f>
        <v/>
      </c>
      <c r="I568" t="str">
        <f>IF(B566="","",8)</f>
        <v/>
      </c>
      <c r="J568" t="str">
        <f>IF(B566="","",9)</f>
        <v/>
      </c>
      <c r="K568" t="str">
        <f>IF(B566="","",10)</f>
        <v/>
      </c>
      <c r="L568" t="str">
        <f>IF(B566="","",11)</f>
        <v/>
      </c>
      <c r="M568" t="str">
        <f>IF(B566="","",12)</f>
        <v/>
      </c>
    </row>
    <row r="569" spans="1:14" x14ac:dyDescent="0.25">
      <c r="A569" t="str">
        <f>IF(B566="","","A")</f>
        <v/>
      </c>
      <c r="B569" s="10" t="str">
        <f>IF($B$566="","",IF(VLOOKUP($B$566,Samples!$A$3:$D$100,2,FALSE)='Intermediate Lookups'!$A2&amp;'Intermediate Lookups'!B$1,$B$566, ""))</f>
        <v/>
      </c>
      <c r="C569" s="10" t="str">
        <f>IF($B$566="","",IF(VLOOKUP($B$566,Samples!$A$3:$D$100,2,FALSE)='Intermediate Lookups'!$A2&amp;'Intermediate Lookups'!C$1,$B$566, ""))</f>
        <v/>
      </c>
      <c r="D569" s="10" t="str">
        <f>IF($B$566="","",IF(VLOOKUP($B$566,Samples!$A$3:$D$100,2,FALSE)='Intermediate Lookups'!$A2&amp;'Intermediate Lookups'!D$1,$B$566, ""))</f>
        <v/>
      </c>
      <c r="E569" s="10" t="str">
        <f>IF($B$566="","",IF(VLOOKUP($B$566,Samples!$A$3:$D$100,2,FALSE)='Intermediate Lookups'!$A2&amp;'Intermediate Lookups'!E$1,$B$566, ""))</f>
        <v/>
      </c>
      <c r="F569" s="10" t="str">
        <f>IF($B$566="","",IF(VLOOKUP($B$566,Samples!$A$3:$D$100,2,FALSE)='Intermediate Lookups'!$A2&amp;'Intermediate Lookups'!F$1,$B$566, ""))</f>
        <v/>
      </c>
      <c r="G569" s="10" t="str">
        <f>IF($B$566="","",IF(VLOOKUP($B$566,Samples!$A$3:$D$100,2,FALSE)='Intermediate Lookups'!$A2&amp;'Intermediate Lookups'!G$1,$B$566, ""))</f>
        <v/>
      </c>
      <c r="H569" s="10" t="str">
        <f>IF($B$566="","",IF(VLOOKUP($B$566,Samples!$A$3:$D$100,2,FALSE)='Intermediate Lookups'!$A2&amp;'Intermediate Lookups'!H$1,$B$566, ""))</f>
        <v/>
      </c>
      <c r="I569" s="10" t="str">
        <f>IF($B$566="","",IF(VLOOKUP($B$566,Samples!$A$3:$D$100,2,FALSE)='Intermediate Lookups'!$A2&amp;'Intermediate Lookups'!I$1,$B$566, ""))</f>
        <v/>
      </c>
      <c r="J569" s="10" t="str">
        <f>IF($B$566="","",IF(VLOOKUP($B$566,Samples!$A$3:$D$100,2,FALSE)='Intermediate Lookups'!$A2&amp;'Intermediate Lookups'!J$1,$B$566, ""))</f>
        <v/>
      </c>
      <c r="K569" s="10" t="str">
        <f>IF($B$566="","",IF(VLOOKUP($B$566,Samples!$A$3:$D$100,2,FALSE)='Intermediate Lookups'!$A2&amp;'Intermediate Lookups'!K$1,$B$566, ""))</f>
        <v/>
      </c>
      <c r="L569" s="10" t="str">
        <f>IF($B$566="","",IF(VLOOKUP($B$566,Samples!$A$3:$D$100,2,FALSE)='Intermediate Lookups'!$A2&amp;'Intermediate Lookups'!L$1,$B$566, ""))</f>
        <v/>
      </c>
      <c r="M569" s="10" t="str">
        <f>IF($B$566="","",IF(VLOOKUP($B$566,Samples!$A$3:$D$100,2,FALSE)='Intermediate Lookups'!$A2&amp;'Intermediate Lookups'!M$1,$B$566, ""))</f>
        <v/>
      </c>
    </row>
    <row r="570" spans="1:14" x14ac:dyDescent="0.25">
      <c r="A570" t="str">
        <f>IF(B566="","","B")</f>
        <v/>
      </c>
      <c r="B570" s="10" t="str">
        <f>IF($B$566="","",IF(VLOOKUP($B$566,Samples!$A$3:$D$100,2,FALSE)='Intermediate Lookups'!$A3&amp;'Intermediate Lookups'!B$1,$B$566, ""))</f>
        <v/>
      </c>
      <c r="C570" s="10" t="str">
        <f>IF($B$566="","",IF(VLOOKUP($B$566,Samples!$A$3:$D$100,2,FALSE)='Intermediate Lookups'!$A3&amp;'Intermediate Lookups'!C$1,$B$566, ""))</f>
        <v/>
      </c>
      <c r="D570" s="10" t="str">
        <f>IF($B$566="","",IF(VLOOKUP($B$566,Samples!$A$3:$D$100,2,FALSE)='Intermediate Lookups'!$A3&amp;'Intermediate Lookups'!D$1,$B$566, ""))</f>
        <v/>
      </c>
      <c r="E570" s="10" t="str">
        <f>IF($B$566="","",IF(VLOOKUP($B$566,Samples!$A$3:$D$100,2,FALSE)='Intermediate Lookups'!$A3&amp;'Intermediate Lookups'!E$1,$B$566, ""))</f>
        <v/>
      </c>
      <c r="F570" s="10" t="str">
        <f>IF($B$566="","",IF(VLOOKUP($B$566,Samples!$A$3:$D$100,2,FALSE)='Intermediate Lookups'!$A3&amp;'Intermediate Lookups'!F$1,$B$566, ""))</f>
        <v/>
      </c>
      <c r="G570" s="10" t="str">
        <f>IF($B$566="","",IF(VLOOKUP($B$566,Samples!$A$3:$D$100,2,FALSE)='Intermediate Lookups'!$A3&amp;'Intermediate Lookups'!G$1,$B$566, ""))</f>
        <v/>
      </c>
      <c r="H570" s="10" t="str">
        <f>IF($B$566="","",IF(VLOOKUP($B$566,Samples!$A$3:$D$100,2,FALSE)='Intermediate Lookups'!$A3&amp;'Intermediate Lookups'!H$1,$B$566, ""))</f>
        <v/>
      </c>
      <c r="I570" s="10" t="str">
        <f>IF($B$566="","",IF(VLOOKUP($B$566,Samples!$A$3:$D$100,2,FALSE)='Intermediate Lookups'!$A3&amp;'Intermediate Lookups'!I$1,$B$566, ""))</f>
        <v/>
      </c>
      <c r="J570" s="10" t="str">
        <f>IF($B$566="","",IF(VLOOKUP($B$566,Samples!$A$3:$D$100,2,FALSE)='Intermediate Lookups'!$A3&amp;'Intermediate Lookups'!J$1,$B$566, ""))</f>
        <v/>
      </c>
      <c r="K570" s="10" t="str">
        <f>IF($B$566="","",IF(VLOOKUP($B$566,Samples!$A$3:$D$100,2,FALSE)='Intermediate Lookups'!$A3&amp;'Intermediate Lookups'!K$1,$B$566, ""))</f>
        <v/>
      </c>
      <c r="L570" s="10" t="str">
        <f>IF($B$566="","",IF(VLOOKUP($B$566,Samples!$A$3:$D$100,2,FALSE)='Intermediate Lookups'!$A3&amp;'Intermediate Lookups'!L$1,$B$566, ""))</f>
        <v/>
      </c>
      <c r="M570" s="10" t="str">
        <f>IF($B$566="","",IF(VLOOKUP($B$566,Samples!$A$3:$D$100,2,FALSE)='Intermediate Lookups'!$A3&amp;'Intermediate Lookups'!M$1,$B$566, ""))</f>
        <v/>
      </c>
    </row>
    <row r="571" spans="1:14" x14ac:dyDescent="0.25">
      <c r="A571" t="str">
        <f>IF(B566="","","C")</f>
        <v/>
      </c>
      <c r="B571" s="10" t="str">
        <f>IF($B$566="","",IF(VLOOKUP($B$566,Samples!$A$3:$D$100,2,FALSE)='Intermediate Lookups'!$A4&amp;'Intermediate Lookups'!B$1,$B$566, ""))</f>
        <v/>
      </c>
      <c r="C571" s="10" t="str">
        <f>IF($B$566="","",IF(VLOOKUP($B$566,Samples!$A$3:$D$100,2,FALSE)='Intermediate Lookups'!$A4&amp;'Intermediate Lookups'!C$1,$B$566, ""))</f>
        <v/>
      </c>
      <c r="D571" s="10" t="str">
        <f>IF($B$566="","",IF(VLOOKUP($B$566,Samples!$A$3:$D$100,2,FALSE)='Intermediate Lookups'!$A4&amp;'Intermediate Lookups'!D$1,$B$566, ""))</f>
        <v/>
      </c>
      <c r="E571" s="10" t="str">
        <f>IF($B$566="","",IF(VLOOKUP($B$566,Samples!$A$3:$D$100,2,FALSE)='Intermediate Lookups'!$A4&amp;'Intermediate Lookups'!E$1,$B$566, ""))</f>
        <v/>
      </c>
      <c r="F571" s="10" t="str">
        <f>IF($B$566="","",IF(VLOOKUP($B$566,Samples!$A$3:$D$100,2,FALSE)='Intermediate Lookups'!$A4&amp;'Intermediate Lookups'!F$1,$B$566, ""))</f>
        <v/>
      </c>
      <c r="G571" s="10" t="str">
        <f>IF($B$566="","",IF(VLOOKUP($B$566,Samples!$A$3:$D$100,2,FALSE)='Intermediate Lookups'!$A4&amp;'Intermediate Lookups'!G$1,$B$566, ""))</f>
        <v/>
      </c>
      <c r="H571" s="10" t="str">
        <f>IF($B$566="","",IF(VLOOKUP($B$566,Samples!$A$3:$D$100,2,FALSE)='Intermediate Lookups'!$A4&amp;'Intermediate Lookups'!H$1,$B$566, ""))</f>
        <v/>
      </c>
      <c r="I571" s="10" t="str">
        <f>IF($B$566="","",IF(VLOOKUP($B$566,Samples!$A$3:$D$100,2,FALSE)='Intermediate Lookups'!$A4&amp;'Intermediate Lookups'!I$1,$B$566, ""))</f>
        <v/>
      </c>
      <c r="J571" s="10" t="str">
        <f>IF($B$566="","",IF(VLOOKUP($B$566,Samples!$A$3:$D$100,2,FALSE)='Intermediate Lookups'!$A4&amp;'Intermediate Lookups'!J$1,$B$566, ""))</f>
        <v/>
      </c>
      <c r="K571" s="10" t="str">
        <f>IF($B$566="","",IF(VLOOKUP($B$566,Samples!$A$3:$D$100,2,FALSE)='Intermediate Lookups'!$A4&amp;'Intermediate Lookups'!K$1,$B$566, ""))</f>
        <v/>
      </c>
      <c r="L571" s="10" t="str">
        <f>IF($B$566="","",IF(VLOOKUP($B$566,Samples!$A$3:$D$100,2,FALSE)='Intermediate Lookups'!$A4&amp;'Intermediate Lookups'!L$1,$B$566, ""))</f>
        <v/>
      </c>
      <c r="M571" s="10" t="str">
        <f>IF($B$566="","",IF(VLOOKUP($B$566,Samples!$A$3:$D$100,2,FALSE)='Intermediate Lookups'!$A4&amp;'Intermediate Lookups'!M$1,$B$566, ""))</f>
        <v/>
      </c>
    </row>
    <row r="572" spans="1:14" x14ac:dyDescent="0.25">
      <c r="A572" t="str">
        <f>IF(B566="","","D")</f>
        <v/>
      </c>
      <c r="B572" s="10" t="str">
        <f>IF($B$566="","",IF(VLOOKUP($B$566,Samples!$A$3:$D$100,2,FALSE)='Intermediate Lookups'!$A5&amp;'Intermediate Lookups'!B$1,$B$566, ""))</f>
        <v/>
      </c>
      <c r="C572" s="10" t="str">
        <f>IF($B$566="","",IF(VLOOKUP($B$566,Samples!$A$3:$D$100,2,FALSE)='Intermediate Lookups'!$A5&amp;'Intermediate Lookups'!C$1,$B$566, ""))</f>
        <v/>
      </c>
      <c r="D572" s="10" t="str">
        <f>IF($B$566="","",IF(VLOOKUP($B$566,Samples!$A$3:$D$100,2,FALSE)='Intermediate Lookups'!$A5&amp;'Intermediate Lookups'!D$1,$B$566, ""))</f>
        <v/>
      </c>
      <c r="E572" s="10" t="str">
        <f>IF($B$566="","",IF(VLOOKUP($B$566,Samples!$A$3:$D$100,2,FALSE)='Intermediate Lookups'!$A5&amp;'Intermediate Lookups'!E$1,$B$566, ""))</f>
        <v/>
      </c>
      <c r="F572" s="10" t="str">
        <f>IF($B$566="","",IF(VLOOKUP($B$566,Samples!$A$3:$D$100,2,FALSE)='Intermediate Lookups'!$A5&amp;'Intermediate Lookups'!F$1,$B$566, ""))</f>
        <v/>
      </c>
      <c r="G572" s="10" t="str">
        <f>IF($B$566="","",IF(VLOOKUP($B$566,Samples!$A$3:$D$100,2,FALSE)='Intermediate Lookups'!$A5&amp;'Intermediate Lookups'!G$1,$B$566, ""))</f>
        <v/>
      </c>
      <c r="H572" s="10" t="str">
        <f>IF($B$566="","",IF(VLOOKUP($B$566,Samples!$A$3:$D$100,2,FALSE)='Intermediate Lookups'!$A5&amp;'Intermediate Lookups'!H$1,$B$566, ""))</f>
        <v/>
      </c>
      <c r="I572" s="10" t="str">
        <f>IF($B$566="","",IF(VLOOKUP($B$566,Samples!$A$3:$D$100,2,FALSE)='Intermediate Lookups'!$A5&amp;'Intermediate Lookups'!I$1,$B$566, ""))</f>
        <v/>
      </c>
      <c r="J572" s="10" t="str">
        <f>IF($B$566="","",IF(VLOOKUP($B$566,Samples!$A$3:$D$100,2,FALSE)='Intermediate Lookups'!$A5&amp;'Intermediate Lookups'!J$1,$B$566, ""))</f>
        <v/>
      </c>
      <c r="K572" s="10" t="str">
        <f>IF($B$566="","",IF(VLOOKUP($B$566,Samples!$A$3:$D$100,2,FALSE)='Intermediate Lookups'!$A5&amp;'Intermediate Lookups'!K$1,$B$566, ""))</f>
        <v/>
      </c>
      <c r="L572" s="10" t="str">
        <f>IF($B$566="","",IF(VLOOKUP($B$566,Samples!$A$3:$D$100,2,FALSE)='Intermediate Lookups'!$A5&amp;'Intermediate Lookups'!L$1,$B$566, ""))</f>
        <v/>
      </c>
      <c r="M572" s="10" t="str">
        <f>IF($B$566="","",IF(VLOOKUP($B$566,Samples!$A$3:$D$100,2,FALSE)='Intermediate Lookups'!$A5&amp;'Intermediate Lookups'!M$1,$B$566, ""))</f>
        <v/>
      </c>
    </row>
    <row r="573" spans="1:14" x14ac:dyDescent="0.25">
      <c r="A573" t="str">
        <f>IF(B566="","","E")</f>
        <v/>
      </c>
      <c r="B573" s="10" t="str">
        <f>IF($B$566="","",IF(VLOOKUP($B$566,Samples!$A$3:$D$100,2,FALSE)='Intermediate Lookups'!$A6&amp;'Intermediate Lookups'!B$1,$B$566, ""))</f>
        <v/>
      </c>
      <c r="C573" s="10" t="str">
        <f>IF($B$566="","",IF(VLOOKUP($B$566,Samples!$A$3:$D$100,2,FALSE)='Intermediate Lookups'!$A6&amp;'Intermediate Lookups'!C$1,$B$566, ""))</f>
        <v/>
      </c>
      <c r="D573" s="10" t="str">
        <f>IF($B$566="","",IF(VLOOKUP($B$566,Samples!$A$3:$D$100,2,FALSE)='Intermediate Lookups'!$A6&amp;'Intermediate Lookups'!D$1,$B$566, ""))</f>
        <v/>
      </c>
      <c r="E573" s="10" t="str">
        <f>IF($B$566="","",IF(VLOOKUP($B$566,Samples!$A$3:$D$100,2,FALSE)='Intermediate Lookups'!$A6&amp;'Intermediate Lookups'!E$1,$B$566, ""))</f>
        <v/>
      </c>
      <c r="F573" s="10" t="str">
        <f>IF($B$566="","",IF(VLOOKUP($B$566,Samples!$A$3:$D$100,2,FALSE)='Intermediate Lookups'!$A6&amp;'Intermediate Lookups'!F$1,$B$566, ""))</f>
        <v/>
      </c>
      <c r="G573" s="10" t="str">
        <f>IF($B$566="","",IF(VLOOKUP($B$566,Samples!$A$3:$D$100,2,FALSE)='Intermediate Lookups'!$A6&amp;'Intermediate Lookups'!G$1,$B$566, ""))</f>
        <v/>
      </c>
      <c r="H573" s="10" t="str">
        <f>IF($B$566="","",IF(VLOOKUP($B$566,Samples!$A$3:$D$100,2,FALSE)='Intermediate Lookups'!$A6&amp;'Intermediate Lookups'!H$1,$B$566, ""))</f>
        <v/>
      </c>
      <c r="I573" s="10" t="str">
        <f>IF($B$566="","",IF(VLOOKUP($B$566,Samples!$A$3:$D$100,2,FALSE)='Intermediate Lookups'!$A6&amp;'Intermediate Lookups'!I$1,$B$566, ""))</f>
        <v/>
      </c>
      <c r="J573" s="10" t="str">
        <f>IF($B$566="","",IF(VLOOKUP($B$566,Samples!$A$3:$D$100,2,FALSE)='Intermediate Lookups'!$A6&amp;'Intermediate Lookups'!J$1,$B$566, ""))</f>
        <v/>
      </c>
      <c r="K573" s="10" t="str">
        <f>IF($B$566="","",IF(VLOOKUP($B$566,Samples!$A$3:$D$100,2,FALSE)='Intermediate Lookups'!$A6&amp;'Intermediate Lookups'!K$1,$B$566, ""))</f>
        <v/>
      </c>
      <c r="L573" s="10" t="str">
        <f>IF($B$566="","",IF(VLOOKUP($B$566,Samples!$A$3:$D$100,2,FALSE)='Intermediate Lookups'!$A6&amp;'Intermediate Lookups'!L$1,$B$566, ""))</f>
        <v/>
      </c>
      <c r="M573" s="10" t="str">
        <f>IF($B$566="","",IF(VLOOKUP($B$566,Samples!$A$3:$D$100,2,FALSE)='Intermediate Lookups'!$A6&amp;'Intermediate Lookups'!M$1,$B$566, ""))</f>
        <v/>
      </c>
    </row>
    <row r="574" spans="1:14" x14ac:dyDescent="0.25">
      <c r="A574" t="str">
        <f>IF(B566="","","F")</f>
        <v/>
      </c>
      <c r="B574" s="10" t="str">
        <f>IF($B$566="","",IF(VLOOKUP($B$566,Samples!$A$3:$D$100,2,FALSE)='Intermediate Lookups'!$A7&amp;'Intermediate Lookups'!B$1,$B$566, ""))</f>
        <v/>
      </c>
      <c r="C574" s="10" t="str">
        <f>IF($B$566="","",IF(VLOOKUP($B$566,Samples!$A$3:$D$100,2,FALSE)='Intermediate Lookups'!$A7&amp;'Intermediate Lookups'!C$1,$B$566, ""))</f>
        <v/>
      </c>
      <c r="D574" s="10" t="str">
        <f>IF($B$566="","",IF(VLOOKUP($B$566,Samples!$A$3:$D$100,2,FALSE)='Intermediate Lookups'!$A7&amp;'Intermediate Lookups'!D$1,$B$566, ""))</f>
        <v/>
      </c>
      <c r="E574" s="10" t="str">
        <f>IF($B$566="","",IF(VLOOKUP($B$566,Samples!$A$3:$D$100,2,FALSE)='Intermediate Lookups'!$A7&amp;'Intermediate Lookups'!E$1,$B$566, ""))</f>
        <v/>
      </c>
      <c r="F574" s="10" t="str">
        <f>IF($B$566="","",IF(VLOOKUP($B$566,Samples!$A$3:$D$100,2,FALSE)='Intermediate Lookups'!$A7&amp;'Intermediate Lookups'!F$1,$B$566, ""))</f>
        <v/>
      </c>
      <c r="G574" s="10" t="str">
        <f>IF($B$566="","",IF(VLOOKUP($B$566,Samples!$A$3:$D$100,2,FALSE)='Intermediate Lookups'!$A7&amp;'Intermediate Lookups'!G$1,$B$566, ""))</f>
        <v/>
      </c>
      <c r="H574" s="10" t="str">
        <f>IF($B$566="","",IF(VLOOKUP($B$566,Samples!$A$3:$D$100,2,FALSE)='Intermediate Lookups'!$A7&amp;'Intermediate Lookups'!H$1,$B$566, ""))</f>
        <v/>
      </c>
      <c r="I574" s="10" t="str">
        <f>IF($B$566="","",IF(VLOOKUP($B$566,Samples!$A$3:$D$100,2,FALSE)='Intermediate Lookups'!$A7&amp;'Intermediate Lookups'!I$1,$B$566, ""))</f>
        <v/>
      </c>
      <c r="J574" s="10" t="str">
        <f>IF($B$566="","",IF(VLOOKUP($B$566,Samples!$A$3:$D$100,2,FALSE)='Intermediate Lookups'!$A7&amp;'Intermediate Lookups'!J$1,$B$566, ""))</f>
        <v/>
      </c>
      <c r="K574" s="10" t="str">
        <f>IF($B$566="","",IF(VLOOKUP($B$566,Samples!$A$3:$D$100,2,FALSE)='Intermediate Lookups'!$A7&amp;'Intermediate Lookups'!K$1,$B$566, ""))</f>
        <v/>
      </c>
      <c r="L574" s="10" t="str">
        <f>IF($B$566="","",IF(VLOOKUP($B$566,Samples!$A$3:$D$100,2,FALSE)='Intermediate Lookups'!$A7&amp;'Intermediate Lookups'!L$1,$B$566, ""))</f>
        <v/>
      </c>
      <c r="M574" s="10" t="str">
        <f>IF($B$566="","",IF(VLOOKUP($B$566,Samples!$A$3:$D$100,2,FALSE)='Intermediate Lookups'!$A7&amp;'Intermediate Lookups'!M$1,$B$566, ""))</f>
        <v/>
      </c>
    </row>
    <row r="575" spans="1:14" x14ac:dyDescent="0.25">
      <c r="A575" t="str">
        <f>IF(B566="","","G")</f>
        <v/>
      </c>
      <c r="B575" s="10" t="str">
        <f>IF($B$566="","",IF(VLOOKUP($B$566,Samples!$A$3:$D$100,2,FALSE)='Intermediate Lookups'!$A8&amp;'Intermediate Lookups'!B$1,$B$566, ""))</f>
        <v/>
      </c>
      <c r="C575" s="10" t="str">
        <f>IF($B$566="","",IF(VLOOKUP($B$566,Samples!$A$3:$D$100,2,FALSE)='Intermediate Lookups'!$A8&amp;'Intermediate Lookups'!C$1,$B$566, ""))</f>
        <v/>
      </c>
      <c r="D575" s="10" t="str">
        <f>IF($B$566="","",IF(VLOOKUP($B$566,Samples!$A$3:$D$100,2,FALSE)='Intermediate Lookups'!$A8&amp;'Intermediate Lookups'!D$1,$B$566, ""))</f>
        <v/>
      </c>
      <c r="E575" s="10" t="str">
        <f>IF($B$566="","",IF(VLOOKUP($B$566,Samples!$A$3:$D$100,2,FALSE)='Intermediate Lookups'!$A8&amp;'Intermediate Lookups'!E$1,$B$566, ""))</f>
        <v/>
      </c>
      <c r="F575" s="10" t="str">
        <f>IF($B$566="","",IF(VLOOKUP($B$566,Samples!$A$3:$D$100,2,FALSE)='Intermediate Lookups'!$A8&amp;'Intermediate Lookups'!F$1,$B$566, ""))</f>
        <v/>
      </c>
      <c r="G575" s="10" t="str">
        <f>IF($B$566="","",IF(VLOOKUP($B$566,Samples!$A$3:$D$100,2,FALSE)='Intermediate Lookups'!$A8&amp;'Intermediate Lookups'!G$1,$B$566, ""))</f>
        <v/>
      </c>
      <c r="H575" s="10" t="str">
        <f>IF($B$566="","",IF(VLOOKUP($B$566,Samples!$A$3:$D$100,2,FALSE)='Intermediate Lookups'!$A8&amp;'Intermediate Lookups'!H$1,$B$566, ""))</f>
        <v/>
      </c>
      <c r="I575" s="10" t="str">
        <f>IF($B$566="","",IF(VLOOKUP($B$566,Samples!$A$3:$D$100,2,FALSE)='Intermediate Lookups'!$A8&amp;'Intermediate Lookups'!I$1,$B$566, ""))</f>
        <v/>
      </c>
      <c r="J575" s="10" t="str">
        <f>IF($B$566="","",IF(VLOOKUP($B$566,Samples!$A$3:$D$100,2,FALSE)='Intermediate Lookups'!$A8&amp;'Intermediate Lookups'!J$1,$B$566, ""))</f>
        <v/>
      </c>
      <c r="K575" s="10" t="str">
        <f>IF($B$566="","",IF(VLOOKUP($B$566,Samples!$A$3:$D$100,2,FALSE)='Intermediate Lookups'!$A8&amp;'Intermediate Lookups'!K$1,$B$566, ""))</f>
        <v/>
      </c>
      <c r="L575" s="10" t="str">
        <f>IF($B$566="","",IF(VLOOKUP($B$566,Samples!$A$3:$D$100,2,FALSE)='Intermediate Lookups'!$A8&amp;'Intermediate Lookups'!L$1,$B$566, ""))</f>
        <v/>
      </c>
      <c r="M575" s="10" t="str">
        <f>IF($B$566="","",IF(VLOOKUP($B$566,Samples!$A$3:$D$100,2,FALSE)='Intermediate Lookups'!$A8&amp;'Intermediate Lookups'!M$1,$B$566, ""))</f>
        <v/>
      </c>
    </row>
    <row r="576" spans="1:14" x14ac:dyDescent="0.25">
      <c r="A576" t="str">
        <f>IF(B566="","","H")</f>
        <v/>
      </c>
      <c r="B576" s="10" t="str">
        <f>IF($B$566="","",IF(VLOOKUP($B$566,Samples!$A$3:$D$100,2,FALSE)='Intermediate Lookups'!$A9&amp;'Intermediate Lookups'!B$1,$B$566, ""))</f>
        <v/>
      </c>
      <c r="C576" s="10" t="str">
        <f>IF($B$566="","",IF(VLOOKUP($B$566,Samples!$A$3:$D$100,2,FALSE)='Intermediate Lookups'!$A9&amp;'Intermediate Lookups'!C$1,$B$566, ""))</f>
        <v/>
      </c>
      <c r="D576" s="10" t="str">
        <f>IF($B$566="","",IF(VLOOKUP($B$566,Samples!$A$3:$D$100,2,FALSE)='Intermediate Lookups'!$A9&amp;'Intermediate Lookups'!D$1,$B$566, ""))</f>
        <v/>
      </c>
      <c r="E576" s="10" t="str">
        <f>IF($B$566="","",IF(VLOOKUP($B$566,Samples!$A$3:$D$100,2,FALSE)='Intermediate Lookups'!$A9&amp;'Intermediate Lookups'!E$1,$B$566, ""))</f>
        <v/>
      </c>
      <c r="F576" s="10" t="str">
        <f>IF($B$566="","",IF(VLOOKUP($B$566,Samples!$A$3:$D$100,2,FALSE)='Intermediate Lookups'!$A9&amp;'Intermediate Lookups'!F$1,$B$566, ""))</f>
        <v/>
      </c>
      <c r="G576" s="10" t="str">
        <f>IF($B$566="","",IF(VLOOKUP($B$566,Samples!$A$3:$D$100,2,FALSE)='Intermediate Lookups'!$A9&amp;'Intermediate Lookups'!G$1,$B$566, ""))</f>
        <v/>
      </c>
      <c r="H576" s="10" t="str">
        <f>IF($B$566="","",IF(VLOOKUP($B$566,Samples!$A$3:$D$100,2,FALSE)='Intermediate Lookups'!$A9&amp;'Intermediate Lookups'!H$1,$B$566, ""))</f>
        <v/>
      </c>
      <c r="I576" s="10" t="str">
        <f>IF($B$566="","",IF(VLOOKUP($B$566,Samples!$A$3:$D$100,2,FALSE)='Intermediate Lookups'!$A9&amp;'Intermediate Lookups'!I$1,$B$566, ""))</f>
        <v/>
      </c>
      <c r="J576" s="10" t="str">
        <f>IF($B$566="","",IF(VLOOKUP($B$566,Samples!$A$3:$D$100,2,FALSE)='Intermediate Lookups'!$A9&amp;'Intermediate Lookups'!J$1,$B$566, ""))</f>
        <v/>
      </c>
      <c r="K576" s="10" t="str">
        <f>IF($B$566="","",IF(VLOOKUP($B$566,Samples!$A$3:$D$100,2,FALSE)='Intermediate Lookups'!$A9&amp;'Intermediate Lookups'!K$1,$B$566, ""))</f>
        <v/>
      </c>
      <c r="L576" s="10" t="str">
        <f>IF($B$566="","",IF(VLOOKUP($B$566,Samples!$A$3:$D$100,2,FALSE)='Intermediate Lookups'!$A9&amp;'Intermediate Lookups'!L$1,$B$566, ""))</f>
        <v/>
      </c>
      <c r="M576" s="10" t="str">
        <f>IF($B$566="","",IF(VLOOKUP($B$566,Samples!$A$3:$D$100,2,FALSE)='Intermediate Lookups'!$A9&amp;'Intermediate Lookups'!M$1,$B$566, ""))</f>
        <v/>
      </c>
    </row>
    <row r="578" spans="1:14" x14ac:dyDescent="0.25">
      <c r="A578" t="str">
        <f>IF(B578="","","Pipetting step")</f>
        <v/>
      </c>
      <c r="B578" t="str">
        <f>IF(ISBLANK(Samples!A51),"",Samples!A51)</f>
        <v/>
      </c>
      <c r="C578" t="str">
        <f>IF(B578="","",VLOOKUP(B578,Samples!$A$3:$D$100,4,FALSE))</f>
        <v/>
      </c>
      <c r="D578" t="str">
        <f>IF(B578="","",8)</f>
        <v/>
      </c>
      <c r="E578" t="str">
        <f>IF(B578="","",12)</f>
        <v/>
      </c>
      <c r="F578" t="str">
        <f>IF(B578="","","Standard")</f>
        <v/>
      </c>
      <c r="G578" t="str">
        <f>IF(B578="","","Color")</f>
        <v/>
      </c>
      <c r="I578" t="str">
        <f>IF(B578="","",6)</f>
        <v/>
      </c>
      <c r="J578" t="str">
        <f>IF(B578="","",6)</f>
        <v/>
      </c>
      <c r="K578" t="str">
        <f>IF(B578="","","Normal")</f>
        <v/>
      </c>
      <c r="L578" t="str">
        <f>IF(B578="","","Single-channel")</f>
        <v/>
      </c>
      <c r="M578" t="str">
        <f>IF(B578="","","No")</f>
        <v/>
      </c>
      <c r="N578" t="str">
        <f>IF(B578="","","No")</f>
        <v/>
      </c>
    </row>
    <row r="579" spans="1:14" x14ac:dyDescent="0.25">
      <c r="M579" t="str">
        <f>IF(B578="","","Per well")</f>
        <v/>
      </c>
      <c r="N579" t="str">
        <f>IF(B578="","","On source")</f>
        <v/>
      </c>
    </row>
    <row r="580" spans="1:14" x14ac:dyDescent="0.25">
      <c r="B580" t="str">
        <f>IF(B578="","",1)</f>
        <v/>
      </c>
      <c r="C580" t="str">
        <f>IF(B578="","",2)</f>
        <v/>
      </c>
      <c r="D580" t="str">
        <f>IF(B578="","",3)</f>
        <v/>
      </c>
      <c r="E580" t="str">
        <f>IF(B578="","",4)</f>
        <v/>
      </c>
      <c r="F580" t="str">
        <f>IF(B578="","",5)</f>
        <v/>
      </c>
      <c r="G580" t="str">
        <f>IF(B578="","",6)</f>
        <v/>
      </c>
      <c r="H580" t="str">
        <f>IF(B578="","",7)</f>
        <v/>
      </c>
      <c r="I580" t="str">
        <f>IF(B578="","",8)</f>
        <v/>
      </c>
      <c r="J580" t="str">
        <f>IF(B578="","",9)</f>
        <v/>
      </c>
      <c r="K580" t="str">
        <f>IF(B578="","",10)</f>
        <v/>
      </c>
      <c r="L580" t="str">
        <f>IF(B578="","",11)</f>
        <v/>
      </c>
      <c r="M580" t="str">
        <f>IF(B578="","",12)</f>
        <v/>
      </c>
    </row>
    <row r="581" spans="1:14" x14ac:dyDescent="0.25">
      <c r="A581" t="str">
        <f>IF(B578="","","A")</f>
        <v/>
      </c>
      <c r="B581" s="10" t="str">
        <f>IF($B$578="","",IF(VLOOKUP($B$578,Samples!$A$3:$D$100,2,FALSE)='Intermediate Lookups'!$A2&amp;'Intermediate Lookups'!B$1,$B$578, ""))</f>
        <v/>
      </c>
      <c r="C581" s="10" t="str">
        <f>IF($B$578="","",IF(VLOOKUP($B$578,Samples!$A$3:$D$100,2,FALSE)='Intermediate Lookups'!$A2&amp;'Intermediate Lookups'!C$1,$B$578, ""))</f>
        <v/>
      </c>
      <c r="D581" s="10" t="str">
        <f>IF($B$578="","",IF(VLOOKUP($B$578,Samples!$A$3:$D$100,2,FALSE)='Intermediate Lookups'!$A2&amp;'Intermediate Lookups'!D$1,$B$578, ""))</f>
        <v/>
      </c>
      <c r="E581" s="10" t="str">
        <f>IF($B$578="","",IF(VLOOKUP($B$578,Samples!$A$3:$D$100,2,FALSE)='Intermediate Lookups'!$A2&amp;'Intermediate Lookups'!E$1,$B$578, ""))</f>
        <v/>
      </c>
      <c r="F581" s="10" t="str">
        <f>IF($B$578="","",IF(VLOOKUP($B$578,Samples!$A$3:$D$100,2,FALSE)='Intermediate Lookups'!$A2&amp;'Intermediate Lookups'!F$1,$B$578, ""))</f>
        <v/>
      </c>
      <c r="G581" s="10" t="str">
        <f>IF($B$578="","",IF(VLOOKUP($B$578,Samples!$A$3:$D$100,2,FALSE)='Intermediate Lookups'!$A2&amp;'Intermediate Lookups'!G$1,$B$578, ""))</f>
        <v/>
      </c>
      <c r="H581" s="10" t="str">
        <f>IF($B$578="","",IF(VLOOKUP($B$578,Samples!$A$3:$D$100,2,FALSE)='Intermediate Lookups'!$A2&amp;'Intermediate Lookups'!H$1,$B$578, ""))</f>
        <v/>
      </c>
      <c r="I581" s="10" t="str">
        <f>IF($B$578="","",IF(VLOOKUP($B$578,Samples!$A$3:$D$100,2,FALSE)='Intermediate Lookups'!$A2&amp;'Intermediate Lookups'!I$1,$B$578, ""))</f>
        <v/>
      </c>
      <c r="J581" s="10" t="str">
        <f>IF($B$578="","",IF(VLOOKUP($B$578,Samples!$A$3:$D$100,2,FALSE)='Intermediate Lookups'!$A2&amp;'Intermediate Lookups'!J$1,$B$578, ""))</f>
        <v/>
      </c>
      <c r="K581" s="10" t="str">
        <f>IF($B$578="","",IF(VLOOKUP($B$578,Samples!$A$3:$D$100,2,FALSE)='Intermediate Lookups'!$A2&amp;'Intermediate Lookups'!K$1,$B$578, ""))</f>
        <v/>
      </c>
      <c r="L581" s="10" t="str">
        <f>IF($B$578="","",IF(VLOOKUP($B$578,Samples!$A$3:$D$100,2,FALSE)='Intermediate Lookups'!$A2&amp;'Intermediate Lookups'!L$1,$B$578, ""))</f>
        <v/>
      </c>
      <c r="M581" s="10" t="str">
        <f>IF($B$578="","",IF(VLOOKUP($B$578,Samples!$A$3:$D$100,2,FALSE)='Intermediate Lookups'!$A2&amp;'Intermediate Lookups'!M$1,$B$578, ""))</f>
        <v/>
      </c>
    </row>
    <row r="582" spans="1:14" x14ac:dyDescent="0.25">
      <c r="A582" t="str">
        <f>IF(B578="","","B")</f>
        <v/>
      </c>
      <c r="B582" s="10" t="str">
        <f>IF($B$578="","",IF(VLOOKUP($B$578,Samples!$A$3:$D$100,2,FALSE)='Intermediate Lookups'!$A3&amp;'Intermediate Lookups'!B$1,$B$578, ""))</f>
        <v/>
      </c>
      <c r="C582" s="10" t="str">
        <f>IF($B$578="","",IF(VLOOKUP($B$578,Samples!$A$3:$D$100,2,FALSE)='Intermediate Lookups'!$A3&amp;'Intermediate Lookups'!C$1,$B$578, ""))</f>
        <v/>
      </c>
      <c r="D582" s="10" t="str">
        <f>IF($B$578="","",IF(VLOOKUP($B$578,Samples!$A$3:$D$100,2,FALSE)='Intermediate Lookups'!$A3&amp;'Intermediate Lookups'!D$1,$B$578, ""))</f>
        <v/>
      </c>
      <c r="E582" s="10" t="str">
        <f>IF($B$578="","",IF(VLOOKUP($B$578,Samples!$A$3:$D$100,2,FALSE)='Intermediate Lookups'!$A3&amp;'Intermediate Lookups'!E$1,$B$578, ""))</f>
        <v/>
      </c>
      <c r="F582" s="10" t="str">
        <f>IF($B$578="","",IF(VLOOKUP($B$578,Samples!$A$3:$D$100,2,FALSE)='Intermediate Lookups'!$A3&amp;'Intermediate Lookups'!F$1,$B$578, ""))</f>
        <v/>
      </c>
      <c r="G582" s="10" t="str">
        <f>IF($B$578="","",IF(VLOOKUP($B$578,Samples!$A$3:$D$100,2,FALSE)='Intermediate Lookups'!$A3&amp;'Intermediate Lookups'!G$1,$B$578, ""))</f>
        <v/>
      </c>
      <c r="H582" s="10" t="str">
        <f>IF($B$578="","",IF(VLOOKUP($B$578,Samples!$A$3:$D$100,2,FALSE)='Intermediate Lookups'!$A3&amp;'Intermediate Lookups'!H$1,$B$578, ""))</f>
        <v/>
      </c>
      <c r="I582" s="10" t="str">
        <f>IF($B$578="","",IF(VLOOKUP($B$578,Samples!$A$3:$D$100,2,FALSE)='Intermediate Lookups'!$A3&amp;'Intermediate Lookups'!I$1,$B$578, ""))</f>
        <v/>
      </c>
      <c r="J582" s="10" t="str">
        <f>IF($B$578="","",IF(VLOOKUP($B$578,Samples!$A$3:$D$100,2,FALSE)='Intermediate Lookups'!$A3&amp;'Intermediate Lookups'!J$1,$B$578, ""))</f>
        <v/>
      </c>
      <c r="K582" s="10" t="str">
        <f>IF($B$578="","",IF(VLOOKUP($B$578,Samples!$A$3:$D$100,2,FALSE)='Intermediate Lookups'!$A3&amp;'Intermediate Lookups'!K$1,$B$578, ""))</f>
        <v/>
      </c>
      <c r="L582" s="10" t="str">
        <f>IF($B$578="","",IF(VLOOKUP($B$578,Samples!$A$3:$D$100,2,FALSE)='Intermediate Lookups'!$A3&amp;'Intermediate Lookups'!L$1,$B$578, ""))</f>
        <v/>
      </c>
      <c r="M582" s="10" t="str">
        <f>IF($B$578="","",IF(VLOOKUP($B$578,Samples!$A$3:$D$100,2,FALSE)='Intermediate Lookups'!$A3&amp;'Intermediate Lookups'!M$1,$B$578, ""))</f>
        <v/>
      </c>
    </row>
    <row r="583" spans="1:14" x14ac:dyDescent="0.25">
      <c r="A583" t="str">
        <f>IF(B578="","","C")</f>
        <v/>
      </c>
      <c r="B583" s="10" t="str">
        <f>IF($B$578="","",IF(VLOOKUP($B$578,Samples!$A$3:$D$100,2,FALSE)='Intermediate Lookups'!$A4&amp;'Intermediate Lookups'!B$1,$B$578, ""))</f>
        <v/>
      </c>
      <c r="C583" s="10" t="str">
        <f>IF($B$578="","",IF(VLOOKUP($B$578,Samples!$A$3:$D$100,2,FALSE)='Intermediate Lookups'!$A4&amp;'Intermediate Lookups'!C$1,$B$578, ""))</f>
        <v/>
      </c>
      <c r="D583" s="10" t="str">
        <f>IF($B$578="","",IF(VLOOKUP($B$578,Samples!$A$3:$D$100,2,FALSE)='Intermediate Lookups'!$A4&amp;'Intermediate Lookups'!D$1,$B$578, ""))</f>
        <v/>
      </c>
      <c r="E583" s="10" t="str">
        <f>IF($B$578="","",IF(VLOOKUP($B$578,Samples!$A$3:$D$100,2,FALSE)='Intermediate Lookups'!$A4&amp;'Intermediate Lookups'!E$1,$B$578, ""))</f>
        <v/>
      </c>
      <c r="F583" s="10" t="str">
        <f>IF($B$578="","",IF(VLOOKUP($B$578,Samples!$A$3:$D$100,2,FALSE)='Intermediate Lookups'!$A4&amp;'Intermediate Lookups'!F$1,$B$578, ""))</f>
        <v/>
      </c>
      <c r="G583" s="10" t="str">
        <f>IF($B$578="","",IF(VLOOKUP($B$578,Samples!$A$3:$D$100,2,FALSE)='Intermediate Lookups'!$A4&amp;'Intermediate Lookups'!G$1,$B$578, ""))</f>
        <v/>
      </c>
      <c r="H583" s="10" t="str">
        <f>IF($B$578="","",IF(VLOOKUP($B$578,Samples!$A$3:$D$100,2,FALSE)='Intermediate Lookups'!$A4&amp;'Intermediate Lookups'!H$1,$B$578, ""))</f>
        <v/>
      </c>
      <c r="I583" s="10" t="str">
        <f>IF($B$578="","",IF(VLOOKUP($B$578,Samples!$A$3:$D$100,2,FALSE)='Intermediate Lookups'!$A4&amp;'Intermediate Lookups'!I$1,$B$578, ""))</f>
        <v/>
      </c>
      <c r="J583" s="10" t="str">
        <f>IF($B$578="","",IF(VLOOKUP($B$578,Samples!$A$3:$D$100,2,FALSE)='Intermediate Lookups'!$A4&amp;'Intermediate Lookups'!J$1,$B$578, ""))</f>
        <v/>
      </c>
      <c r="K583" s="10" t="str">
        <f>IF($B$578="","",IF(VLOOKUP($B$578,Samples!$A$3:$D$100,2,FALSE)='Intermediate Lookups'!$A4&amp;'Intermediate Lookups'!K$1,$B$578, ""))</f>
        <v/>
      </c>
      <c r="L583" s="10" t="str">
        <f>IF($B$578="","",IF(VLOOKUP($B$578,Samples!$A$3:$D$100,2,FALSE)='Intermediate Lookups'!$A4&amp;'Intermediate Lookups'!L$1,$B$578, ""))</f>
        <v/>
      </c>
      <c r="M583" s="10" t="str">
        <f>IF($B$578="","",IF(VLOOKUP($B$578,Samples!$A$3:$D$100,2,FALSE)='Intermediate Lookups'!$A4&amp;'Intermediate Lookups'!M$1,$B$578, ""))</f>
        <v/>
      </c>
    </row>
    <row r="584" spans="1:14" x14ac:dyDescent="0.25">
      <c r="A584" t="str">
        <f>IF(B578="","","D")</f>
        <v/>
      </c>
      <c r="B584" s="10" t="str">
        <f>IF($B$578="","",IF(VLOOKUP($B$578,Samples!$A$3:$D$100,2,FALSE)='Intermediate Lookups'!$A5&amp;'Intermediate Lookups'!B$1,$B$578, ""))</f>
        <v/>
      </c>
      <c r="C584" s="10" t="str">
        <f>IF($B$578="","",IF(VLOOKUP($B$578,Samples!$A$3:$D$100,2,FALSE)='Intermediate Lookups'!$A5&amp;'Intermediate Lookups'!C$1,$B$578, ""))</f>
        <v/>
      </c>
      <c r="D584" s="10" t="str">
        <f>IF($B$578="","",IF(VLOOKUP($B$578,Samples!$A$3:$D$100,2,FALSE)='Intermediate Lookups'!$A5&amp;'Intermediate Lookups'!D$1,$B$578, ""))</f>
        <v/>
      </c>
      <c r="E584" s="10" t="str">
        <f>IF($B$578="","",IF(VLOOKUP($B$578,Samples!$A$3:$D$100,2,FALSE)='Intermediate Lookups'!$A5&amp;'Intermediate Lookups'!E$1,$B$578, ""))</f>
        <v/>
      </c>
      <c r="F584" s="10" t="str">
        <f>IF($B$578="","",IF(VLOOKUP($B$578,Samples!$A$3:$D$100,2,FALSE)='Intermediate Lookups'!$A5&amp;'Intermediate Lookups'!F$1,$B$578, ""))</f>
        <v/>
      </c>
      <c r="G584" s="10" t="str">
        <f>IF($B$578="","",IF(VLOOKUP($B$578,Samples!$A$3:$D$100,2,FALSE)='Intermediate Lookups'!$A5&amp;'Intermediate Lookups'!G$1,$B$578, ""))</f>
        <v/>
      </c>
      <c r="H584" s="10" t="str">
        <f>IF($B$578="","",IF(VLOOKUP($B$578,Samples!$A$3:$D$100,2,FALSE)='Intermediate Lookups'!$A5&amp;'Intermediate Lookups'!H$1,$B$578, ""))</f>
        <v/>
      </c>
      <c r="I584" s="10" t="str">
        <f>IF($B$578="","",IF(VLOOKUP($B$578,Samples!$A$3:$D$100,2,FALSE)='Intermediate Lookups'!$A5&amp;'Intermediate Lookups'!I$1,$B$578, ""))</f>
        <v/>
      </c>
      <c r="J584" s="10" t="str">
        <f>IF($B$578="","",IF(VLOOKUP($B$578,Samples!$A$3:$D$100,2,FALSE)='Intermediate Lookups'!$A5&amp;'Intermediate Lookups'!J$1,$B$578, ""))</f>
        <v/>
      </c>
      <c r="K584" s="10" t="str">
        <f>IF($B$578="","",IF(VLOOKUP($B$578,Samples!$A$3:$D$100,2,FALSE)='Intermediate Lookups'!$A5&amp;'Intermediate Lookups'!K$1,$B$578, ""))</f>
        <v/>
      </c>
      <c r="L584" s="10" t="str">
        <f>IF($B$578="","",IF(VLOOKUP($B$578,Samples!$A$3:$D$100,2,FALSE)='Intermediate Lookups'!$A5&amp;'Intermediate Lookups'!L$1,$B$578, ""))</f>
        <v/>
      </c>
      <c r="M584" s="10" t="str">
        <f>IF($B$578="","",IF(VLOOKUP($B$578,Samples!$A$3:$D$100,2,FALSE)='Intermediate Lookups'!$A5&amp;'Intermediate Lookups'!M$1,$B$578, ""))</f>
        <v/>
      </c>
    </row>
    <row r="585" spans="1:14" x14ac:dyDescent="0.25">
      <c r="A585" t="str">
        <f>IF(B578="","","E")</f>
        <v/>
      </c>
      <c r="B585" s="10" t="str">
        <f>IF($B$578="","",IF(VLOOKUP($B$578,Samples!$A$3:$D$100,2,FALSE)='Intermediate Lookups'!$A6&amp;'Intermediate Lookups'!B$1,$B$578, ""))</f>
        <v/>
      </c>
      <c r="C585" s="10" t="str">
        <f>IF($B$578="","",IF(VLOOKUP($B$578,Samples!$A$3:$D$100,2,FALSE)='Intermediate Lookups'!$A6&amp;'Intermediate Lookups'!C$1,$B$578, ""))</f>
        <v/>
      </c>
      <c r="D585" s="10" t="str">
        <f>IF($B$578="","",IF(VLOOKUP($B$578,Samples!$A$3:$D$100,2,FALSE)='Intermediate Lookups'!$A6&amp;'Intermediate Lookups'!D$1,$B$578, ""))</f>
        <v/>
      </c>
      <c r="E585" s="10" t="str">
        <f>IF($B$578="","",IF(VLOOKUP($B$578,Samples!$A$3:$D$100,2,FALSE)='Intermediate Lookups'!$A6&amp;'Intermediate Lookups'!E$1,$B$578, ""))</f>
        <v/>
      </c>
      <c r="F585" s="10" t="str">
        <f>IF($B$578="","",IF(VLOOKUP($B$578,Samples!$A$3:$D$100,2,FALSE)='Intermediate Lookups'!$A6&amp;'Intermediate Lookups'!F$1,$B$578, ""))</f>
        <v/>
      </c>
      <c r="G585" s="10" t="str">
        <f>IF($B$578="","",IF(VLOOKUP($B$578,Samples!$A$3:$D$100,2,FALSE)='Intermediate Lookups'!$A6&amp;'Intermediate Lookups'!G$1,$B$578, ""))</f>
        <v/>
      </c>
      <c r="H585" s="10" t="str">
        <f>IF($B$578="","",IF(VLOOKUP($B$578,Samples!$A$3:$D$100,2,FALSE)='Intermediate Lookups'!$A6&amp;'Intermediate Lookups'!H$1,$B$578, ""))</f>
        <v/>
      </c>
      <c r="I585" s="10" t="str">
        <f>IF($B$578="","",IF(VLOOKUP($B$578,Samples!$A$3:$D$100,2,FALSE)='Intermediate Lookups'!$A6&amp;'Intermediate Lookups'!I$1,$B$578, ""))</f>
        <v/>
      </c>
      <c r="J585" s="10" t="str">
        <f>IF($B$578="","",IF(VLOOKUP($B$578,Samples!$A$3:$D$100,2,FALSE)='Intermediate Lookups'!$A6&amp;'Intermediate Lookups'!J$1,$B$578, ""))</f>
        <v/>
      </c>
      <c r="K585" s="10" t="str">
        <f>IF($B$578="","",IF(VLOOKUP($B$578,Samples!$A$3:$D$100,2,FALSE)='Intermediate Lookups'!$A6&amp;'Intermediate Lookups'!K$1,$B$578, ""))</f>
        <v/>
      </c>
      <c r="L585" s="10" t="str">
        <f>IF($B$578="","",IF(VLOOKUP($B$578,Samples!$A$3:$D$100,2,FALSE)='Intermediate Lookups'!$A6&amp;'Intermediate Lookups'!L$1,$B$578, ""))</f>
        <v/>
      </c>
      <c r="M585" s="10" t="str">
        <f>IF($B$578="","",IF(VLOOKUP($B$578,Samples!$A$3:$D$100,2,FALSE)='Intermediate Lookups'!$A6&amp;'Intermediate Lookups'!M$1,$B$578, ""))</f>
        <v/>
      </c>
    </row>
    <row r="586" spans="1:14" x14ac:dyDescent="0.25">
      <c r="A586" t="str">
        <f>IF(B578="","","F")</f>
        <v/>
      </c>
      <c r="B586" s="10" t="str">
        <f>IF($B$578="","",IF(VLOOKUP($B$578,Samples!$A$3:$D$100,2,FALSE)='Intermediate Lookups'!$A7&amp;'Intermediate Lookups'!B$1,$B$578, ""))</f>
        <v/>
      </c>
      <c r="C586" s="10" t="str">
        <f>IF($B$578="","",IF(VLOOKUP($B$578,Samples!$A$3:$D$100,2,FALSE)='Intermediate Lookups'!$A7&amp;'Intermediate Lookups'!C$1,$B$578, ""))</f>
        <v/>
      </c>
      <c r="D586" s="10" t="str">
        <f>IF($B$578="","",IF(VLOOKUP($B$578,Samples!$A$3:$D$100,2,FALSE)='Intermediate Lookups'!$A7&amp;'Intermediate Lookups'!D$1,$B$578, ""))</f>
        <v/>
      </c>
      <c r="E586" s="10" t="str">
        <f>IF($B$578="","",IF(VLOOKUP($B$578,Samples!$A$3:$D$100,2,FALSE)='Intermediate Lookups'!$A7&amp;'Intermediate Lookups'!E$1,$B$578, ""))</f>
        <v/>
      </c>
      <c r="F586" s="10" t="str">
        <f>IF($B$578="","",IF(VLOOKUP($B$578,Samples!$A$3:$D$100,2,FALSE)='Intermediate Lookups'!$A7&amp;'Intermediate Lookups'!F$1,$B$578, ""))</f>
        <v/>
      </c>
      <c r="G586" s="10" t="str">
        <f>IF($B$578="","",IF(VLOOKUP($B$578,Samples!$A$3:$D$100,2,FALSE)='Intermediate Lookups'!$A7&amp;'Intermediate Lookups'!G$1,$B$578, ""))</f>
        <v/>
      </c>
      <c r="H586" s="10" t="str">
        <f>IF($B$578="","",IF(VLOOKUP($B$578,Samples!$A$3:$D$100,2,FALSE)='Intermediate Lookups'!$A7&amp;'Intermediate Lookups'!H$1,$B$578, ""))</f>
        <v/>
      </c>
      <c r="I586" s="10" t="str">
        <f>IF($B$578="","",IF(VLOOKUP($B$578,Samples!$A$3:$D$100,2,FALSE)='Intermediate Lookups'!$A7&amp;'Intermediate Lookups'!I$1,$B$578, ""))</f>
        <v/>
      </c>
      <c r="J586" s="10" t="str">
        <f>IF($B$578="","",IF(VLOOKUP($B$578,Samples!$A$3:$D$100,2,FALSE)='Intermediate Lookups'!$A7&amp;'Intermediate Lookups'!J$1,$B$578, ""))</f>
        <v/>
      </c>
      <c r="K586" s="10" t="str">
        <f>IF($B$578="","",IF(VLOOKUP($B$578,Samples!$A$3:$D$100,2,FALSE)='Intermediate Lookups'!$A7&amp;'Intermediate Lookups'!K$1,$B$578, ""))</f>
        <v/>
      </c>
      <c r="L586" s="10" t="str">
        <f>IF($B$578="","",IF(VLOOKUP($B$578,Samples!$A$3:$D$100,2,FALSE)='Intermediate Lookups'!$A7&amp;'Intermediate Lookups'!L$1,$B$578, ""))</f>
        <v/>
      </c>
      <c r="M586" s="10" t="str">
        <f>IF($B$578="","",IF(VLOOKUP($B$578,Samples!$A$3:$D$100,2,FALSE)='Intermediate Lookups'!$A7&amp;'Intermediate Lookups'!M$1,$B$578, ""))</f>
        <v/>
      </c>
    </row>
    <row r="587" spans="1:14" x14ac:dyDescent="0.25">
      <c r="A587" t="str">
        <f>IF(B578="","","G")</f>
        <v/>
      </c>
      <c r="B587" s="10" t="str">
        <f>IF($B$578="","",IF(VLOOKUP($B$578,Samples!$A$3:$D$100,2,FALSE)='Intermediate Lookups'!$A8&amp;'Intermediate Lookups'!B$1,$B$578, ""))</f>
        <v/>
      </c>
      <c r="C587" s="10" t="str">
        <f>IF($B$578="","",IF(VLOOKUP($B$578,Samples!$A$3:$D$100,2,FALSE)='Intermediate Lookups'!$A8&amp;'Intermediate Lookups'!C$1,$B$578, ""))</f>
        <v/>
      </c>
      <c r="D587" s="10" t="str">
        <f>IF($B$578="","",IF(VLOOKUP($B$578,Samples!$A$3:$D$100,2,FALSE)='Intermediate Lookups'!$A8&amp;'Intermediate Lookups'!D$1,$B$578, ""))</f>
        <v/>
      </c>
      <c r="E587" s="10" t="str">
        <f>IF($B$578="","",IF(VLOOKUP($B$578,Samples!$A$3:$D$100,2,FALSE)='Intermediate Lookups'!$A8&amp;'Intermediate Lookups'!E$1,$B$578, ""))</f>
        <v/>
      </c>
      <c r="F587" s="10" t="str">
        <f>IF($B$578="","",IF(VLOOKUP($B$578,Samples!$A$3:$D$100,2,FALSE)='Intermediate Lookups'!$A8&amp;'Intermediate Lookups'!F$1,$B$578, ""))</f>
        <v/>
      </c>
      <c r="G587" s="10" t="str">
        <f>IF($B$578="","",IF(VLOOKUP($B$578,Samples!$A$3:$D$100,2,FALSE)='Intermediate Lookups'!$A8&amp;'Intermediate Lookups'!G$1,$B$578, ""))</f>
        <v/>
      </c>
      <c r="H587" s="10" t="str">
        <f>IF($B$578="","",IF(VLOOKUP($B$578,Samples!$A$3:$D$100,2,FALSE)='Intermediate Lookups'!$A8&amp;'Intermediate Lookups'!H$1,$B$578, ""))</f>
        <v/>
      </c>
      <c r="I587" s="10" t="str">
        <f>IF($B$578="","",IF(VLOOKUP($B$578,Samples!$A$3:$D$100,2,FALSE)='Intermediate Lookups'!$A8&amp;'Intermediate Lookups'!I$1,$B$578, ""))</f>
        <v/>
      </c>
      <c r="J587" s="10" t="str">
        <f>IF($B$578="","",IF(VLOOKUP($B$578,Samples!$A$3:$D$100,2,FALSE)='Intermediate Lookups'!$A8&amp;'Intermediate Lookups'!J$1,$B$578, ""))</f>
        <v/>
      </c>
      <c r="K587" s="10" t="str">
        <f>IF($B$578="","",IF(VLOOKUP($B$578,Samples!$A$3:$D$100,2,FALSE)='Intermediate Lookups'!$A8&amp;'Intermediate Lookups'!K$1,$B$578, ""))</f>
        <v/>
      </c>
      <c r="L587" s="10" t="str">
        <f>IF($B$578="","",IF(VLOOKUP($B$578,Samples!$A$3:$D$100,2,FALSE)='Intermediate Lookups'!$A8&amp;'Intermediate Lookups'!L$1,$B$578, ""))</f>
        <v/>
      </c>
      <c r="M587" s="10" t="str">
        <f>IF($B$578="","",IF(VLOOKUP($B$578,Samples!$A$3:$D$100,2,FALSE)='Intermediate Lookups'!$A8&amp;'Intermediate Lookups'!M$1,$B$578, ""))</f>
        <v/>
      </c>
    </row>
    <row r="588" spans="1:14" x14ac:dyDescent="0.25">
      <c r="A588" t="str">
        <f>IF(B578="","","H")</f>
        <v/>
      </c>
      <c r="B588" s="10" t="str">
        <f>IF($B$578="","",IF(VLOOKUP($B$578,Samples!$A$3:$D$100,2,FALSE)='Intermediate Lookups'!$A9&amp;'Intermediate Lookups'!B$1,$B$578, ""))</f>
        <v/>
      </c>
      <c r="C588" s="10" t="str">
        <f>IF($B$578="","",IF(VLOOKUP($B$578,Samples!$A$3:$D$100,2,FALSE)='Intermediate Lookups'!$A9&amp;'Intermediate Lookups'!C$1,$B$578, ""))</f>
        <v/>
      </c>
      <c r="D588" s="10" t="str">
        <f>IF($B$578="","",IF(VLOOKUP($B$578,Samples!$A$3:$D$100,2,FALSE)='Intermediate Lookups'!$A9&amp;'Intermediate Lookups'!D$1,$B$578, ""))</f>
        <v/>
      </c>
      <c r="E588" s="10" t="str">
        <f>IF($B$578="","",IF(VLOOKUP($B$578,Samples!$A$3:$D$100,2,FALSE)='Intermediate Lookups'!$A9&amp;'Intermediate Lookups'!E$1,$B$578, ""))</f>
        <v/>
      </c>
      <c r="F588" s="10" t="str">
        <f>IF($B$578="","",IF(VLOOKUP($B$578,Samples!$A$3:$D$100,2,FALSE)='Intermediate Lookups'!$A9&amp;'Intermediate Lookups'!F$1,$B$578, ""))</f>
        <v/>
      </c>
      <c r="G588" s="10" t="str">
        <f>IF($B$578="","",IF(VLOOKUP($B$578,Samples!$A$3:$D$100,2,FALSE)='Intermediate Lookups'!$A9&amp;'Intermediate Lookups'!G$1,$B$578, ""))</f>
        <v/>
      </c>
      <c r="H588" s="10" t="str">
        <f>IF($B$578="","",IF(VLOOKUP($B$578,Samples!$A$3:$D$100,2,FALSE)='Intermediate Lookups'!$A9&amp;'Intermediate Lookups'!H$1,$B$578, ""))</f>
        <v/>
      </c>
      <c r="I588" s="10" t="str">
        <f>IF($B$578="","",IF(VLOOKUP($B$578,Samples!$A$3:$D$100,2,FALSE)='Intermediate Lookups'!$A9&amp;'Intermediate Lookups'!I$1,$B$578, ""))</f>
        <v/>
      </c>
      <c r="J588" s="10" t="str">
        <f>IF($B$578="","",IF(VLOOKUP($B$578,Samples!$A$3:$D$100,2,FALSE)='Intermediate Lookups'!$A9&amp;'Intermediate Lookups'!J$1,$B$578, ""))</f>
        <v/>
      </c>
      <c r="K588" s="10" t="str">
        <f>IF($B$578="","",IF(VLOOKUP($B$578,Samples!$A$3:$D$100,2,FALSE)='Intermediate Lookups'!$A9&amp;'Intermediate Lookups'!K$1,$B$578, ""))</f>
        <v/>
      </c>
      <c r="L588" s="10" t="str">
        <f>IF($B$578="","",IF(VLOOKUP($B$578,Samples!$A$3:$D$100,2,FALSE)='Intermediate Lookups'!$A9&amp;'Intermediate Lookups'!L$1,$B$578, ""))</f>
        <v/>
      </c>
      <c r="M588" s="10" t="str">
        <f>IF($B$578="","",IF(VLOOKUP($B$578,Samples!$A$3:$D$100,2,FALSE)='Intermediate Lookups'!$A9&amp;'Intermediate Lookups'!M$1,$B$578, ""))</f>
        <v/>
      </c>
    </row>
    <row r="590" spans="1:14" x14ac:dyDescent="0.25">
      <c r="A590" t="str">
        <f>IF(B590="","","Pipetting step")</f>
        <v/>
      </c>
      <c r="B590" t="str">
        <f>IF(ISBLANK(Samples!A52),"",Samples!A52)</f>
        <v/>
      </c>
      <c r="C590" t="str">
        <f>IF(B590="","",VLOOKUP(B590,Samples!$A$3:$D$100,4,FALSE))</f>
        <v/>
      </c>
      <c r="D590" t="str">
        <f>IF(B590="","",8)</f>
        <v/>
      </c>
      <c r="E590" t="str">
        <f>IF(B590="","",12)</f>
        <v/>
      </c>
      <c r="F590" t="str">
        <f>IF(B590="","","Standard")</f>
        <v/>
      </c>
      <c r="G590" t="str">
        <f>IF(B590="","","Color")</f>
        <v/>
      </c>
      <c r="I590" t="str">
        <f>IF(B590="","",6)</f>
        <v/>
      </c>
      <c r="J590" t="str">
        <f>IF(B590="","",6)</f>
        <v/>
      </c>
      <c r="K590" t="str">
        <f>IF(B590="","","Normal")</f>
        <v/>
      </c>
      <c r="L590" t="str">
        <f>IF(B590="","","Single-channel")</f>
        <v/>
      </c>
      <c r="M590" t="str">
        <f>IF(B590="","","No")</f>
        <v/>
      </c>
      <c r="N590" t="str">
        <f>IF(B590="","","No")</f>
        <v/>
      </c>
    </row>
    <row r="591" spans="1:14" x14ac:dyDescent="0.25">
      <c r="M591" t="str">
        <f>IF(B590="","","Per well")</f>
        <v/>
      </c>
      <c r="N591" t="str">
        <f>IF(B590="","","On source")</f>
        <v/>
      </c>
    </row>
    <row r="592" spans="1:14" x14ac:dyDescent="0.25">
      <c r="B592" t="str">
        <f>IF(B590="","",1)</f>
        <v/>
      </c>
      <c r="C592" t="str">
        <f>IF(B590="","",2)</f>
        <v/>
      </c>
      <c r="D592" t="str">
        <f>IF(B590="","",3)</f>
        <v/>
      </c>
      <c r="E592" t="str">
        <f>IF(B590="","",4)</f>
        <v/>
      </c>
      <c r="F592" t="str">
        <f>IF(B590="","",5)</f>
        <v/>
      </c>
      <c r="G592" t="str">
        <f>IF(B590="","",6)</f>
        <v/>
      </c>
      <c r="H592" t="str">
        <f>IF(B590="","",7)</f>
        <v/>
      </c>
      <c r="I592" t="str">
        <f>IF(B590="","",8)</f>
        <v/>
      </c>
      <c r="J592" t="str">
        <f>IF(B590="","",9)</f>
        <v/>
      </c>
      <c r="K592" t="str">
        <f>IF(B590="","",10)</f>
        <v/>
      </c>
      <c r="L592" t="str">
        <f>IF(B590="","",11)</f>
        <v/>
      </c>
      <c r="M592" t="str">
        <f>IF(B590="","",12)</f>
        <v/>
      </c>
    </row>
    <row r="593" spans="1:13" x14ac:dyDescent="0.25">
      <c r="A593" t="str">
        <f>IF(B590="","","A")</f>
        <v/>
      </c>
      <c r="B593" s="10" t="str">
        <f>IF($B$590="","",IF(VLOOKUP($B$590,Samples!$A$3:$D$100,2,FALSE)='Intermediate Lookups'!$A2&amp;'Intermediate Lookups'!B$1,$B$590, ""))</f>
        <v/>
      </c>
      <c r="C593" s="10" t="str">
        <f>IF($B$590="","",IF(VLOOKUP($B$590,Samples!$A$3:$D$100,2,FALSE)='Intermediate Lookups'!$A2&amp;'Intermediate Lookups'!C$1,$B$590, ""))</f>
        <v/>
      </c>
      <c r="D593" s="10" t="str">
        <f>IF($B$590="","",IF(VLOOKUP($B$590,Samples!$A$3:$D$100,2,FALSE)='Intermediate Lookups'!$A2&amp;'Intermediate Lookups'!D$1,$B$590, ""))</f>
        <v/>
      </c>
      <c r="E593" s="10" t="str">
        <f>IF($B$590="","",IF(VLOOKUP($B$590,Samples!$A$3:$D$100,2,FALSE)='Intermediate Lookups'!$A2&amp;'Intermediate Lookups'!E$1,$B$590, ""))</f>
        <v/>
      </c>
      <c r="F593" s="10" t="str">
        <f>IF($B$590="","",IF(VLOOKUP($B$590,Samples!$A$3:$D$100,2,FALSE)='Intermediate Lookups'!$A2&amp;'Intermediate Lookups'!F$1,$B$590, ""))</f>
        <v/>
      </c>
      <c r="G593" s="10" t="str">
        <f>IF($B$590="","",IF(VLOOKUP($B$590,Samples!$A$3:$D$100,2,FALSE)='Intermediate Lookups'!$A2&amp;'Intermediate Lookups'!G$1,$B$590, ""))</f>
        <v/>
      </c>
      <c r="H593" s="10" t="str">
        <f>IF($B$590="","",IF(VLOOKUP($B$590,Samples!$A$3:$D$100,2,FALSE)='Intermediate Lookups'!$A2&amp;'Intermediate Lookups'!H$1,$B$590, ""))</f>
        <v/>
      </c>
      <c r="I593" s="10" t="str">
        <f>IF($B$590="","",IF(VLOOKUP($B$590,Samples!$A$3:$D$100,2,FALSE)='Intermediate Lookups'!$A2&amp;'Intermediate Lookups'!I$1,$B$590, ""))</f>
        <v/>
      </c>
      <c r="J593" s="10" t="str">
        <f>IF($B$590="","",IF(VLOOKUP($B$590,Samples!$A$3:$D$100,2,FALSE)='Intermediate Lookups'!$A2&amp;'Intermediate Lookups'!J$1,$B$590, ""))</f>
        <v/>
      </c>
      <c r="K593" s="10" t="str">
        <f>IF($B$590="","",IF(VLOOKUP($B$590,Samples!$A$3:$D$100,2,FALSE)='Intermediate Lookups'!$A2&amp;'Intermediate Lookups'!K$1,$B$590, ""))</f>
        <v/>
      </c>
      <c r="L593" s="10" t="str">
        <f>IF($B$590="","",IF(VLOOKUP($B$590,Samples!$A$3:$D$100,2,FALSE)='Intermediate Lookups'!$A2&amp;'Intermediate Lookups'!L$1,$B$590, ""))</f>
        <v/>
      </c>
      <c r="M593" s="10" t="str">
        <f>IF($B$590="","",IF(VLOOKUP($B$590,Samples!$A$3:$D$100,2,FALSE)='Intermediate Lookups'!$A2&amp;'Intermediate Lookups'!M$1,$B$590, ""))</f>
        <v/>
      </c>
    </row>
    <row r="594" spans="1:13" x14ac:dyDescent="0.25">
      <c r="A594" t="str">
        <f>IF(B590="","","B")</f>
        <v/>
      </c>
      <c r="B594" s="10" t="str">
        <f>IF($B$590="","",IF(VLOOKUP($B$590,Samples!$A$3:$D$100,2,FALSE)='Intermediate Lookups'!$A3&amp;'Intermediate Lookups'!B$1,$B$590, ""))</f>
        <v/>
      </c>
      <c r="C594" s="10" t="str">
        <f>IF($B$590="","",IF(VLOOKUP($B$590,Samples!$A$3:$D$100,2,FALSE)='Intermediate Lookups'!$A3&amp;'Intermediate Lookups'!C$1,$B$590, ""))</f>
        <v/>
      </c>
      <c r="D594" s="10" t="str">
        <f>IF($B$590="","",IF(VLOOKUP($B$590,Samples!$A$3:$D$100,2,FALSE)='Intermediate Lookups'!$A3&amp;'Intermediate Lookups'!D$1,$B$590, ""))</f>
        <v/>
      </c>
      <c r="E594" s="10" t="str">
        <f>IF($B$590="","",IF(VLOOKUP($B$590,Samples!$A$3:$D$100,2,FALSE)='Intermediate Lookups'!$A3&amp;'Intermediate Lookups'!E$1,$B$590, ""))</f>
        <v/>
      </c>
      <c r="F594" s="10" t="str">
        <f>IF($B$590="","",IF(VLOOKUP($B$590,Samples!$A$3:$D$100,2,FALSE)='Intermediate Lookups'!$A3&amp;'Intermediate Lookups'!F$1,$B$590, ""))</f>
        <v/>
      </c>
      <c r="G594" s="10" t="str">
        <f>IF($B$590="","",IF(VLOOKUP($B$590,Samples!$A$3:$D$100,2,FALSE)='Intermediate Lookups'!$A3&amp;'Intermediate Lookups'!G$1,$B$590, ""))</f>
        <v/>
      </c>
      <c r="H594" s="10" t="str">
        <f>IF($B$590="","",IF(VLOOKUP($B$590,Samples!$A$3:$D$100,2,FALSE)='Intermediate Lookups'!$A3&amp;'Intermediate Lookups'!H$1,$B$590, ""))</f>
        <v/>
      </c>
      <c r="I594" s="10" t="str">
        <f>IF($B$590="","",IF(VLOOKUP($B$590,Samples!$A$3:$D$100,2,FALSE)='Intermediate Lookups'!$A3&amp;'Intermediate Lookups'!I$1,$B$590, ""))</f>
        <v/>
      </c>
      <c r="J594" s="10" t="str">
        <f>IF($B$590="","",IF(VLOOKUP($B$590,Samples!$A$3:$D$100,2,FALSE)='Intermediate Lookups'!$A3&amp;'Intermediate Lookups'!J$1,$B$590, ""))</f>
        <v/>
      </c>
      <c r="K594" s="10" t="str">
        <f>IF($B$590="","",IF(VLOOKUP($B$590,Samples!$A$3:$D$100,2,FALSE)='Intermediate Lookups'!$A3&amp;'Intermediate Lookups'!K$1,$B$590, ""))</f>
        <v/>
      </c>
      <c r="L594" s="10" t="str">
        <f>IF($B$590="","",IF(VLOOKUP($B$590,Samples!$A$3:$D$100,2,FALSE)='Intermediate Lookups'!$A3&amp;'Intermediate Lookups'!L$1,$B$590, ""))</f>
        <v/>
      </c>
      <c r="M594" s="10" t="str">
        <f>IF($B$590="","",IF(VLOOKUP($B$590,Samples!$A$3:$D$100,2,FALSE)='Intermediate Lookups'!$A3&amp;'Intermediate Lookups'!M$1,$B$590, ""))</f>
        <v/>
      </c>
    </row>
    <row r="595" spans="1:13" x14ac:dyDescent="0.25">
      <c r="A595" t="str">
        <f>IF(B590="","","C")</f>
        <v/>
      </c>
      <c r="B595" s="10" t="str">
        <f>IF($B$590="","",IF(VLOOKUP($B$590,Samples!$A$3:$D$100,2,FALSE)='Intermediate Lookups'!$A4&amp;'Intermediate Lookups'!B$1,$B$590, ""))</f>
        <v/>
      </c>
      <c r="C595" s="10" t="str">
        <f>IF($B$590="","",IF(VLOOKUP($B$590,Samples!$A$3:$D$100,2,FALSE)='Intermediate Lookups'!$A4&amp;'Intermediate Lookups'!C$1,$B$590, ""))</f>
        <v/>
      </c>
      <c r="D595" s="10" t="str">
        <f>IF($B$590="","",IF(VLOOKUP($B$590,Samples!$A$3:$D$100,2,FALSE)='Intermediate Lookups'!$A4&amp;'Intermediate Lookups'!D$1,$B$590, ""))</f>
        <v/>
      </c>
      <c r="E595" s="10" t="str">
        <f>IF($B$590="","",IF(VLOOKUP($B$590,Samples!$A$3:$D$100,2,FALSE)='Intermediate Lookups'!$A4&amp;'Intermediate Lookups'!E$1,$B$590, ""))</f>
        <v/>
      </c>
      <c r="F595" s="10" t="str">
        <f>IF($B$590="","",IF(VLOOKUP($B$590,Samples!$A$3:$D$100,2,FALSE)='Intermediate Lookups'!$A4&amp;'Intermediate Lookups'!F$1,$B$590, ""))</f>
        <v/>
      </c>
      <c r="G595" s="10" t="str">
        <f>IF($B$590="","",IF(VLOOKUP($B$590,Samples!$A$3:$D$100,2,FALSE)='Intermediate Lookups'!$A4&amp;'Intermediate Lookups'!G$1,$B$590, ""))</f>
        <v/>
      </c>
      <c r="H595" s="10" t="str">
        <f>IF($B$590="","",IF(VLOOKUP($B$590,Samples!$A$3:$D$100,2,FALSE)='Intermediate Lookups'!$A4&amp;'Intermediate Lookups'!H$1,$B$590, ""))</f>
        <v/>
      </c>
      <c r="I595" s="10" t="str">
        <f>IF($B$590="","",IF(VLOOKUP($B$590,Samples!$A$3:$D$100,2,FALSE)='Intermediate Lookups'!$A4&amp;'Intermediate Lookups'!I$1,$B$590, ""))</f>
        <v/>
      </c>
      <c r="J595" s="10" t="str">
        <f>IF($B$590="","",IF(VLOOKUP($B$590,Samples!$A$3:$D$100,2,FALSE)='Intermediate Lookups'!$A4&amp;'Intermediate Lookups'!J$1,$B$590, ""))</f>
        <v/>
      </c>
      <c r="K595" s="10" t="str">
        <f>IF($B$590="","",IF(VLOOKUP($B$590,Samples!$A$3:$D$100,2,FALSE)='Intermediate Lookups'!$A4&amp;'Intermediate Lookups'!K$1,$B$590, ""))</f>
        <v/>
      </c>
      <c r="L595" s="10" t="str">
        <f>IF($B$590="","",IF(VLOOKUP($B$590,Samples!$A$3:$D$100,2,FALSE)='Intermediate Lookups'!$A4&amp;'Intermediate Lookups'!L$1,$B$590, ""))</f>
        <v/>
      </c>
      <c r="M595" s="10" t="str">
        <f>IF($B$590="","",IF(VLOOKUP($B$590,Samples!$A$3:$D$100,2,FALSE)='Intermediate Lookups'!$A4&amp;'Intermediate Lookups'!M$1,$B$590, ""))</f>
        <v/>
      </c>
    </row>
    <row r="596" spans="1:13" x14ac:dyDescent="0.25">
      <c r="A596" t="str">
        <f>IF(B590="","","D")</f>
        <v/>
      </c>
      <c r="B596" s="10" t="str">
        <f>IF($B$590="","",IF(VLOOKUP($B$590,Samples!$A$3:$D$100,2,FALSE)='Intermediate Lookups'!$A5&amp;'Intermediate Lookups'!B$1,$B$590, ""))</f>
        <v/>
      </c>
      <c r="C596" s="10" t="str">
        <f>IF($B$590="","",IF(VLOOKUP($B$590,Samples!$A$3:$D$100,2,FALSE)='Intermediate Lookups'!$A5&amp;'Intermediate Lookups'!C$1,$B$590, ""))</f>
        <v/>
      </c>
      <c r="D596" s="10" t="str">
        <f>IF($B$590="","",IF(VLOOKUP($B$590,Samples!$A$3:$D$100,2,FALSE)='Intermediate Lookups'!$A5&amp;'Intermediate Lookups'!D$1,$B$590, ""))</f>
        <v/>
      </c>
      <c r="E596" s="10" t="str">
        <f>IF($B$590="","",IF(VLOOKUP($B$590,Samples!$A$3:$D$100,2,FALSE)='Intermediate Lookups'!$A5&amp;'Intermediate Lookups'!E$1,$B$590, ""))</f>
        <v/>
      </c>
      <c r="F596" s="10" t="str">
        <f>IF($B$590="","",IF(VLOOKUP($B$590,Samples!$A$3:$D$100,2,FALSE)='Intermediate Lookups'!$A5&amp;'Intermediate Lookups'!F$1,$B$590, ""))</f>
        <v/>
      </c>
      <c r="G596" s="10" t="str">
        <f>IF($B$590="","",IF(VLOOKUP($B$590,Samples!$A$3:$D$100,2,FALSE)='Intermediate Lookups'!$A5&amp;'Intermediate Lookups'!G$1,$B$590, ""))</f>
        <v/>
      </c>
      <c r="H596" s="10" t="str">
        <f>IF($B$590="","",IF(VLOOKUP($B$590,Samples!$A$3:$D$100,2,FALSE)='Intermediate Lookups'!$A5&amp;'Intermediate Lookups'!H$1,$B$590, ""))</f>
        <v/>
      </c>
      <c r="I596" s="10" t="str">
        <f>IF($B$590="","",IF(VLOOKUP($B$590,Samples!$A$3:$D$100,2,FALSE)='Intermediate Lookups'!$A5&amp;'Intermediate Lookups'!I$1,$B$590, ""))</f>
        <v/>
      </c>
      <c r="J596" s="10" t="str">
        <f>IF($B$590="","",IF(VLOOKUP($B$590,Samples!$A$3:$D$100,2,FALSE)='Intermediate Lookups'!$A5&amp;'Intermediate Lookups'!J$1,$B$590, ""))</f>
        <v/>
      </c>
      <c r="K596" s="10" t="str">
        <f>IF($B$590="","",IF(VLOOKUP($B$590,Samples!$A$3:$D$100,2,FALSE)='Intermediate Lookups'!$A5&amp;'Intermediate Lookups'!K$1,$B$590, ""))</f>
        <v/>
      </c>
      <c r="L596" s="10" t="str">
        <f>IF($B$590="","",IF(VLOOKUP($B$590,Samples!$A$3:$D$100,2,FALSE)='Intermediate Lookups'!$A5&amp;'Intermediate Lookups'!L$1,$B$590, ""))</f>
        <v/>
      </c>
      <c r="M596" s="10" t="str">
        <f>IF($B$590="","",IF(VLOOKUP($B$590,Samples!$A$3:$D$100,2,FALSE)='Intermediate Lookups'!$A5&amp;'Intermediate Lookups'!M$1,$B$590, ""))</f>
        <v/>
      </c>
    </row>
    <row r="597" spans="1:13" x14ac:dyDescent="0.25">
      <c r="A597" t="str">
        <f>IF(B590="","","E")</f>
        <v/>
      </c>
      <c r="B597" s="10" t="str">
        <f>IF($B$590="","",IF(VLOOKUP($B$590,Samples!$A$3:$D$100,2,FALSE)='Intermediate Lookups'!$A6&amp;'Intermediate Lookups'!B$1,$B$590, ""))</f>
        <v/>
      </c>
      <c r="C597" s="10" t="str">
        <f>IF($B$590="","",IF(VLOOKUP($B$590,Samples!$A$3:$D$100,2,FALSE)='Intermediate Lookups'!$A6&amp;'Intermediate Lookups'!C$1,$B$590, ""))</f>
        <v/>
      </c>
      <c r="D597" s="10" t="str">
        <f>IF($B$590="","",IF(VLOOKUP($B$590,Samples!$A$3:$D$100,2,FALSE)='Intermediate Lookups'!$A6&amp;'Intermediate Lookups'!D$1,$B$590, ""))</f>
        <v/>
      </c>
      <c r="E597" s="10" t="str">
        <f>IF($B$590="","",IF(VLOOKUP($B$590,Samples!$A$3:$D$100,2,FALSE)='Intermediate Lookups'!$A6&amp;'Intermediate Lookups'!E$1,$B$590, ""))</f>
        <v/>
      </c>
      <c r="F597" s="10" t="str">
        <f>IF($B$590="","",IF(VLOOKUP($B$590,Samples!$A$3:$D$100,2,FALSE)='Intermediate Lookups'!$A6&amp;'Intermediate Lookups'!F$1,$B$590, ""))</f>
        <v/>
      </c>
      <c r="G597" s="10" t="str">
        <f>IF($B$590="","",IF(VLOOKUP($B$590,Samples!$A$3:$D$100,2,FALSE)='Intermediate Lookups'!$A6&amp;'Intermediate Lookups'!G$1,$B$590, ""))</f>
        <v/>
      </c>
      <c r="H597" s="10" t="str">
        <f>IF($B$590="","",IF(VLOOKUP($B$590,Samples!$A$3:$D$100,2,FALSE)='Intermediate Lookups'!$A6&amp;'Intermediate Lookups'!H$1,$B$590, ""))</f>
        <v/>
      </c>
      <c r="I597" s="10" t="str">
        <f>IF($B$590="","",IF(VLOOKUP($B$590,Samples!$A$3:$D$100,2,FALSE)='Intermediate Lookups'!$A6&amp;'Intermediate Lookups'!I$1,$B$590, ""))</f>
        <v/>
      </c>
      <c r="J597" s="10" t="str">
        <f>IF($B$590="","",IF(VLOOKUP($B$590,Samples!$A$3:$D$100,2,FALSE)='Intermediate Lookups'!$A6&amp;'Intermediate Lookups'!J$1,$B$590, ""))</f>
        <v/>
      </c>
      <c r="K597" s="10" t="str">
        <f>IF($B$590="","",IF(VLOOKUP($B$590,Samples!$A$3:$D$100,2,FALSE)='Intermediate Lookups'!$A6&amp;'Intermediate Lookups'!K$1,$B$590, ""))</f>
        <v/>
      </c>
      <c r="L597" s="10" t="str">
        <f>IF($B$590="","",IF(VLOOKUP($B$590,Samples!$A$3:$D$100,2,FALSE)='Intermediate Lookups'!$A6&amp;'Intermediate Lookups'!L$1,$B$590, ""))</f>
        <v/>
      </c>
      <c r="M597" s="10" t="str">
        <f>IF($B$590="","",IF(VLOOKUP($B$590,Samples!$A$3:$D$100,2,FALSE)='Intermediate Lookups'!$A6&amp;'Intermediate Lookups'!M$1,$B$590, ""))</f>
        <v/>
      </c>
    </row>
    <row r="598" spans="1:13" x14ac:dyDescent="0.25">
      <c r="A598" t="str">
        <f>IF(B590="","","F")</f>
        <v/>
      </c>
      <c r="B598" s="10" t="str">
        <f>IF($B$590="","",IF(VLOOKUP($B$590,Samples!$A$3:$D$100,2,FALSE)='Intermediate Lookups'!$A7&amp;'Intermediate Lookups'!B$1,$B$590, ""))</f>
        <v/>
      </c>
      <c r="C598" s="10" t="str">
        <f>IF($B$590="","",IF(VLOOKUP($B$590,Samples!$A$3:$D$100,2,FALSE)='Intermediate Lookups'!$A7&amp;'Intermediate Lookups'!C$1,$B$590, ""))</f>
        <v/>
      </c>
      <c r="D598" s="10" t="str">
        <f>IF($B$590="","",IF(VLOOKUP($B$590,Samples!$A$3:$D$100,2,FALSE)='Intermediate Lookups'!$A7&amp;'Intermediate Lookups'!D$1,$B$590, ""))</f>
        <v/>
      </c>
      <c r="E598" s="10" t="str">
        <f>IF($B$590="","",IF(VLOOKUP($B$590,Samples!$A$3:$D$100,2,FALSE)='Intermediate Lookups'!$A7&amp;'Intermediate Lookups'!E$1,$B$590, ""))</f>
        <v/>
      </c>
      <c r="F598" s="10" t="str">
        <f>IF($B$590="","",IF(VLOOKUP($B$590,Samples!$A$3:$D$100,2,FALSE)='Intermediate Lookups'!$A7&amp;'Intermediate Lookups'!F$1,$B$590, ""))</f>
        <v/>
      </c>
      <c r="G598" s="10" t="str">
        <f>IF($B$590="","",IF(VLOOKUP($B$590,Samples!$A$3:$D$100,2,FALSE)='Intermediate Lookups'!$A7&amp;'Intermediate Lookups'!G$1,$B$590, ""))</f>
        <v/>
      </c>
      <c r="H598" s="10" t="str">
        <f>IF($B$590="","",IF(VLOOKUP($B$590,Samples!$A$3:$D$100,2,FALSE)='Intermediate Lookups'!$A7&amp;'Intermediate Lookups'!H$1,$B$590, ""))</f>
        <v/>
      </c>
      <c r="I598" s="10" t="str">
        <f>IF($B$590="","",IF(VLOOKUP($B$590,Samples!$A$3:$D$100,2,FALSE)='Intermediate Lookups'!$A7&amp;'Intermediate Lookups'!I$1,$B$590, ""))</f>
        <v/>
      </c>
      <c r="J598" s="10" t="str">
        <f>IF($B$590="","",IF(VLOOKUP($B$590,Samples!$A$3:$D$100,2,FALSE)='Intermediate Lookups'!$A7&amp;'Intermediate Lookups'!J$1,$B$590, ""))</f>
        <v/>
      </c>
      <c r="K598" s="10" t="str">
        <f>IF($B$590="","",IF(VLOOKUP($B$590,Samples!$A$3:$D$100,2,FALSE)='Intermediate Lookups'!$A7&amp;'Intermediate Lookups'!K$1,$B$590, ""))</f>
        <v/>
      </c>
      <c r="L598" s="10" t="str">
        <f>IF($B$590="","",IF(VLOOKUP($B$590,Samples!$A$3:$D$100,2,FALSE)='Intermediate Lookups'!$A7&amp;'Intermediate Lookups'!L$1,$B$590, ""))</f>
        <v/>
      </c>
      <c r="M598" s="10" t="str">
        <f>IF($B$590="","",IF(VLOOKUP($B$590,Samples!$A$3:$D$100,2,FALSE)='Intermediate Lookups'!$A7&amp;'Intermediate Lookups'!M$1,$B$590, ""))</f>
        <v/>
      </c>
    </row>
    <row r="599" spans="1:13" x14ac:dyDescent="0.25">
      <c r="A599" t="str">
        <f>IF(B590="","","G")</f>
        <v/>
      </c>
      <c r="B599" s="10" t="str">
        <f>IF($B$590="","",IF(VLOOKUP($B$590,Samples!$A$3:$D$100,2,FALSE)='Intermediate Lookups'!$A8&amp;'Intermediate Lookups'!B$1,$B$590, ""))</f>
        <v/>
      </c>
      <c r="C599" s="10" t="str">
        <f>IF($B$590="","",IF(VLOOKUP($B$590,Samples!$A$3:$D$100,2,FALSE)='Intermediate Lookups'!$A8&amp;'Intermediate Lookups'!C$1,$B$590, ""))</f>
        <v/>
      </c>
      <c r="D599" s="10" t="str">
        <f>IF($B$590="","",IF(VLOOKUP($B$590,Samples!$A$3:$D$100,2,FALSE)='Intermediate Lookups'!$A8&amp;'Intermediate Lookups'!D$1,$B$590, ""))</f>
        <v/>
      </c>
      <c r="E599" s="10" t="str">
        <f>IF($B$590="","",IF(VLOOKUP($B$590,Samples!$A$3:$D$100,2,FALSE)='Intermediate Lookups'!$A8&amp;'Intermediate Lookups'!E$1,$B$590, ""))</f>
        <v/>
      </c>
      <c r="F599" s="10" t="str">
        <f>IF($B$590="","",IF(VLOOKUP($B$590,Samples!$A$3:$D$100,2,FALSE)='Intermediate Lookups'!$A8&amp;'Intermediate Lookups'!F$1,$B$590, ""))</f>
        <v/>
      </c>
      <c r="G599" s="10" t="str">
        <f>IF($B$590="","",IF(VLOOKUP($B$590,Samples!$A$3:$D$100,2,FALSE)='Intermediate Lookups'!$A8&amp;'Intermediate Lookups'!G$1,$B$590, ""))</f>
        <v/>
      </c>
      <c r="H599" s="10" t="str">
        <f>IF($B$590="","",IF(VLOOKUP($B$590,Samples!$A$3:$D$100,2,FALSE)='Intermediate Lookups'!$A8&amp;'Intermediate Lookups'!H$1,$B$590, ""))</f>
        <v/>
      </c>
      <c r="I599" s="10" t="str">
        <f>IF($B$590="","",IF(VLOOKUP($B$590,Samples!$A$3:$D$100,2,FALSE)='Intermediate Lookups'!$A8&amp;'Intermediate Lookups'!I$1,$B$590, ""))</f>
        <v/>
      </c>
      <c r="J599" s="10" t="str">
        <f>IF($B$590="","",IF(VLOOKUP($B$590,Samples!$A$3:$D$100,2,FALSE)='Intermediate Lookups'!$A8&amp;'Intermediate Lookups'!J$1,$B$590, ""))</f>
        <v/>
      </c>
      <c r="K599" s="10" t="str">
        <f>IF($B$590="","",IF(VLOOKUP($B$590,Samples!$A$3:$D$100,2,FALSE)='Intermediate Lookups'!$A8&amp;'Intermediate Lookups'!K$1,$B$590, ""))</f>
        <v/>
      </c>
      <c r="L599" s="10" t="str">
        <f>IF($B$590="","",IF(VLOOKUP($B$590,Samples!$A$3:$D$100,2,FALSE)='Intermediate Lookups'!$A8&amp;'Intermediate Lookups'!L$1,$B$590, ""))</f>
        <v/>
      </c>
      <c r="M599" s="10" t="str">
        <f>IF($B$590="","",IF(VLOOKUP($B$590,Samples!$A$3:$D$100,2,FALSE)='Intermediate Lookups'!$A8&amp;'Intermediate Lookups'!M$1,$B$590, ""))</f>
        <v/>
      </c>
    </row>
    <row r="600" spans="1:13" x14ac:dyDescent="0.25">
      <c r="A600" t="str">
        <f>IF(B590="","","H")</f>
        <v/>
      </c>
      <c r="B600" s="10" t="str">
        <f>IF($B$590="","",IF(VLOOKUP($B$590,Samples!$A$3:$D$100,2,FALSE)='Intermediate Lookups'!$A9&amp;'Intermediate Lookups'!B$1,$B$590, ""))</f>
        <v/>
      </c>
      <c r="C600" s="10" t="str">
        <f>IF($B$590="","",IF(VLOOKUP($B$590,Samples!$A$3:$D$100,2,FALSE)='Intermediate Lookups'!$A9&amp;'Intermediate Lookups'!C$1,$B$590, ""))</f>
        <v/>
      </c>
      <c r="D600" s="10" t="str">
        <f>IF($B$590="","",IF(VLOOKUP($B$590,Samples!$A$3:$D$100,2,FALSE)='Intermediate Lookups'!$A9&amp;'Intermediate Lookups'!D$1,$B$590, ""))</f>
        <v/>
      </c>
      <c r="E600" s="10" t="str">
        <f>IF($B$590="","",IF(VLOOKUP($B$590,Samples!$A$3:$D$100,2,FALSE)='Intermediate Lookups'!$A9&amp;'Intermediate Lookups'!E$1,$B$590, ""))</f>
        <v/>
      </c>
      <c r="F600" s="10" t="str">
        <f>IF($B$590="","",IF(VLOOKUP($B$590,Samples!$A$3:$D$100,2,FALSE)='Intermediate Lookups'!$A9&amp;'Intermediate Lookups'!F$1,$B$590, ""))</f>
        <v/>
      </c>
      <c r="G600" s="10" t="str">
        <f>IF($B$590="","",IF(VLOOKUP($B$590,Samples!$A$3:$D$100,2,FALSE)='Intermediate Lookups'!$A9&amp;'Intermediate Lookups'!G$1,$B$590, ""))</f>
        <v/>
      </c>
      <c r="H600" s="10" t="str">
        <f>IF($B$590="","",IF(VLOOKUP($B$590,Samples!$A$3:$D$100,2,FALSE)='Intermediate Lookups'!$A9&amp;'Intermediate Lookups'!H$1,$B$590, ""))</f>
        <v/>
      </c>
      <c r="I600" s="10" t="str">
        <f>IF($B$590="","",IF(VLOOKUP($B$590,Samples!$A$3:$D$100,2,FALSE)='Intermediate Lookups'!$A9&amp;'Intermediate Lookups'!I$1,$B$590, ""))</f>
        <v/>
      </c>
      <c r="J600" s="10" t="str">
        <f>IF($B$590="","",IF(VLOOKUP($B$590,Samples!$A$3:$D$100,2,FALSE)='Intermediate Lookups'!$A9&amp;'Intermediate Lookups'!J$1,$B$590, ""))</f>
        <v/>
      </c>
      <c r="K600" s="10" t="str">
        <f>IF($B$590="","",IF(VLOOKUP($B$590,Samples!$A$3:$D$100,2,FALSE)='Intermediate Lookups'!$A9&amp;'Intermediate Lookups'!K$1,$B$590, ""))</f>
        <v/>
      </c>
      <c r="L600" s="10" t="str">
        <f>IF($B$590="","",IF(VLOOKUP($B$590,Samples!$A$3:$D$100,2,FALSE)='Intermediate Lookups'!$A9&amp;'Intermediate Lookups'!L$1,$B$590, ""))</f>
        <v/>
      </c>
      <c r="M600" s="10" t="str">
        <f>IF($B$590="","",IF(VLOOKUP($B$590,Samples!$A$3:$D$100,2,FALSE)='Intermediate Lookups'!$A9&amp;'Intermediate Lookups'!M$1,$B$590, ""))</f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372F-073F-4D77-A528-A8C3D2B21AB7}">
  <dimension ref="A1:N576"/>
  <sheetViews>
    <sheetView workbookViewId="0">
      <selection sqref="A1:XFD1048576"/>
    </sheetView>
  </sheetViews>
  <sheetFormatPr defaultRowHeight="15" x14ac:dyDescent="0.25"/>
  <sheetData>
    <row r="1" spans="1:14" x14ac:dyDescent="0.25">
      <c r="A1">
        <v>5</v>
      </c>
      <c r="B1">
        <f>MAX(COUNTA(Samples!A3:A100)-'CSV1'!B1,0)</f>
        <v>0</v>
      </c>
    </row>
    <row r="2" spans="1:14" x14ac:dyDescent="0.25">
      <c r="A2" t="str">
        <f>IF(B2="","","Pipetting step")</f>
        <v/>
      </c>
      <c r="B2" t="str">
        <f>IF(ISBLANK(Samples!A53),"",Samples!A53)</f>
        <v/>
      </c>
      <c r="C2" t="str">
        <f>IF(B2="","",VLOOKUP(B2,Samples!$A$3:$D$100,4,FALSE))</f>
        <v/>
      </c>
      <c r="D2" t="str">
        <f>IF(B2="","",8)</f>
        <v/>
      </c>
      <c r="E2" t="str">
        <f>IF(B2="","",12)</f>
        <v/>
      </c>
      <c r="F2" t="str">
        <f>IF(B2="","","Standard")</f>
        <v/>
      </c>
      <c r="G2" t="str">
        <f>IF(B2="","","Color")</f>
        <v/>
      </c>
      <c r="I2" t="str">
        <f>IF(B2="","",6)</f>
        <v/>
      </c>
      <c r="J2" t="str">
        <f>IF(B2="","",6)</f>
        <v/>
      </c>
      <c r="K2" t="str">
        <f>IF(B2="","","Normal")</f>
        <v/>
      </c>
      <c r="L2" t="str">
        <f>IF(B2="","","Single-channel")</f>
        <v/>
      </c>
      <c r="M2" t="str">
        <f>IF(B2="","","No")</f>
        <v/>
      </c>
      <c r="N2" t="str">
        <f>IF(B2="","","No")</f>
        <v/>
      </c>
    </row>
    <row r="3" spans="1:14" x14ac:dyDescent="0.25">
      <c r="M3" t="str">
        <f>IF(B2="","","Per well")</f>
        <v/>
      </c>
      <c r="N3" t="str">
        <f>IF(B2="","","On source")</f>
        <v/>
      </c>
    </row>
    <row r="4" spans="1:14" x14ac:dyDescent="0.25">
      <c r="B4" t="str">
        <f>IF(B2="","",1)</f>
        <v/>
      </c>
      <c r="C4" t="str">
        <f>IF(B2="","",2)</f>
        <v/>
      </c>
      <c r="D4" t="str">
        <f>IF(B2="","",3)</f>
        <v/>
      </c>
      <c r="E4" t="str">
        <f>IF(B2="","",4)</f>
        <v/>
      </c>
      <c r="F4" t="str">
        <f>IF(B2="","",5)</f>
        <v/>
      </c>
      <c r="G4" t="str">
        <f>IF(B2="","",6)</f>
        <v/>
      </c>
      <c r="H4" t="str">
        <f>IF(B2="","",7)</f>
        <v/>
      </c>
      <c r="I4" t="str">
        <f>IF(B2="","",8)</f>
        <v/>
      </c>
      <c r="J4" t="str">
        <f>IF(B2="","",9)</f>
        <v/>
      </c>
      <c r="K4" t="str">
        <f>IF(B2="","",10)</f>
        <v/>
      </c>
      <c r="L4" t="str">
        <f>IF(B2="","",11)</f>
        <v/>
      </c>
      <c r="M4" t="str">
        <f>IF(B2="","",12)</f>
        <v/>
      </c>
    </row>
    <row r="5" spans="1:14" x14ac:dyDescent="0.25">
      <c r="A5" t="str">
        <f>IF(B2="","","A")</f>
        <v/>
      </c>
      <c r="B5" s="10" t="str">
        <f>IF($B$2="","",IF(VLOOKUP($B$2,Samples!$A$3:$D$100,2,FALSE)='Intermediate Lookups'!$A2&amp;'Intermediate Lookups'!B$1,$B$2, ""))</f>
        <v/>
      </c>
      <c r="C5" s="10" t="str">
        <f>IF($B$2="","",IF(VLOOKUP($B$2,Samples!$A$3:$D$100,2,FALSE)='Intermediate Lookups'!$A2&amp;'Intermediate Lookups'!C$1,$B$2, ""))</f>
        <v/>
      </c>
      <c r="D5" s="10" t="str">
        <f>IF($B$2="","",IF(VLOOKUP($B$2,Samples!$A$3:$D$100,2,FALSE)='Intermediate Lookups'!$A2&amp;'Intermediate Lookups'!D$1,$B$2, ""))</f>
        <v/>
      </c>
      <c r="E5" s="10" t="str">
        <f>IF($B$2="","",IF(VLOOKUP($B$2,Samples!$A$3:$D$100,2,FALSE)='Intermediate Lookups'!$A2&amp;'Intermediate Lookups'!E$1,$B$2, ""))</f>
        <v/>
      </c>
      <c r="F5" s="10" t="str">
        <f>IF($B$2="","",IF(VLOOKUP($B$2,Samples!$A$3:$D$100,2,FALSE)='Intermediate Lookups'!$A2&amp;'Intermediate Lookups'!F$1,$B$2, ""))</f>
        <v/>
      </c>
      <c r="G5" s="10" t="str">
        <f>IF($B$2="","",IF(VLOOKUP($B$2,Samples!$A$3:$D$100,2,FALSE)='Intermediate Lookups'!$A2&amp;'Intermediate Lookups'!G$1,$B$2, ""))</f>
        <v/>
      </c>
      <c r="H5" s="10" t="str">
        <f>IF($B$2="","",IF(VLOOKUP($B$2,Samples!$A$3:$D$100,2,FALSE)='Intermediate Lookups'!$A2&amp;'Intermediate Lookups'!H$1,$B$2, ""))</f>
        <v/>
      </c>
      <c r="I5" s="10" t="str">
        <f>IF($B$2="","",IF(VLOOKUP($B$2,Samples!$A$3:$D$100,2,FALSE)='Intermediate Lookups'!$A2&amp;'Intermediate Lookups'!I$1,$B$2, ""))</f>
        <v/>
      </c>
      <c r="J5" s="10" t="str">
        <f>IF($B$2="","",IF(VLOOKUP($B$2,Samples!$A$3:$D$100,2,FALSE)='Intermediate Lookups'!$A2&amp;'Intermediate Lookups'!J$1,$B$2, ""))</f>
        <v/>
      </c>
      <c r="K5" s="10" t="str">
        <f>IF($B$2="","",IF(VLOOKUP($B$2,Samples!$A$3:$D$100,2,FALSE)='Intermediate Lookups'!$A2&amp;'Intermediate Lookups'!K$1,$B$2, ""))</f>
        <v/>
      </c>
      <c r="L5" s="10" t="str">
        <f>IF($B$2="","",IF(VLOOKUP($B$2,Samples!$A$3:$D$100,2,FALSE)='Intermediate Lookups'!$A2&amp;'Intermediate Lookups'!L$1,$B$2, ""))</f>
        <v/>
      </c>
      <c r="M5" s="10" t="str">
        <f>IF($B$2="","",IF(VLOOKUP($B$2,Samples!$A$3:$D$100,2,FALSE)='Intermediate Lookups'!$A2&amp;'Intermediate Lookups'!M$1,$B$2, ""))</f>
        <v/>
      </c>
    </row>
    <row r="6" spans="1:14" x14ac:dyDescent="0.25">
      <c r="A6" t="str">
        <f>IF(B2="","","B")</f>
        <v/>
      </c>
      <c r="B6" s="10" t="str">
        <f>IF($B$2="","",IF(VLOOKUP($B$2,Samples!$A$3:$D$100,2,FALSE)='Intermediate Lookups'!$A3&amp;'Intermediate Lookups'!B$1,$B$2, ""))</f>
        <v/>
      </c>
      <c r="C6" s="10" t="str">
        <f>IF($B$2="","",IF(VLOOKUP($B$2,Samples!$A$3:$D$100,2,FALSE)='Intermediate Lookups'!$A3&amp;'Intermediate Lookups'!C$1,$B$2, ""))</f>
        <v/>
      </c>
      <c r="D6" s="10" t="str">
        <f>IF($B$2="","",IF(VLOOKUP($B$2,Samples!$A$3:$D$100,2,FALSE)='Intermediate Lookups'!$A3&amp;'Intermediate Lookups'!D$1,$B$2, ""))</f>
        <v/>
      </c>
      <c r="E6" s="10" t="str">
        <f>IF($B$2="","",IF(VLOOKUP($B$2,Samples!$A$3:$D$100,2,FALSE)='Intermediate Lookups'!$A3&amp;'Intermediate Lookups'!E$1,$B$2, ""))</f>
        <v/>
      </c>
      <c r="F6" s="10" t="str">
        <f>IF($B$2="","",IF(VLOOKUP($B$2,Samples!$A$3:$D$100,2,FALSE)='Intermediate Lookups'!$A3&amp;'Intermediate Lookups'!F$1,$B$2, ""))</f>
        <v/>
      </c>
      <c r="G6" s="10" t="str">
        <f>IF($B$2="","",IF(VLOOKUP($B$2,Samples!$A$3:$D$100,2,FALSE)='Intermediate Lookups'!$A3&amp;'Intermediate Lookups'!G$1,$B$2, ""))</f>
        <v/>
      </c>
      <c r="H6" s="10" t="str">
        <f>IF($B$2="","",IF(VLOOKUP($B$2,Samples!$A$3:$D$100,2,FALSE)='Intermediate Lookups'!$A3&amp;'Intermediate Lookups'!H$1,$B$2, ""))</f>
        <v/>
      </c>
      <c r="I6" s="10" t="str">
        <f>IF($B$2="","",IF(VLOOKUP($B$2,Samples!$A$3:$D$100,2,FALSE)='Intermediate Lookups'!$A3&amp;'Intermediate Lookups'!I$1,$B$2, ""))</f>
        <v/>
      </c>
      <c r="J6" s="10" t="str">
        <f>IF($B$2="","",IF(VLOOKUP($B$2,Samples!$A$3:$D$100,2,FALSE)='Intermediate Lookups'!$A3&amp;'Intermediate Lookups'!J$1,$B$2, ""))</f>
        <v/>
      </c>
      <c r="K6" s="10" t="str">
        <f>IF($B$2="","",IF(VLOOKUP($B$2,Samples!$A$3:$D$100,2,FALSE)='Intermediate Lookups'!$A3&amp;'Intermediate Lookups'!K$1,$B$2, ""))</f>
        <v/>
      </c>
      <c r="L6" s="10" t="str">
        <f>IF($B$2="","",IF(VLOOKUP($B$2,Samples!$A$3:$D$100,2,FALSE)='Intermediate Lookups'!$A3&amp;'Intermediate Lookups'!L$1,$B$2, ""))</f>
        <v/>
      </c>
      <c r="M6" s="10" t="str">
        <f>IF($B$2="","",IF(VLOOKUP($B$2,Samples!$A$3:$D$100,2,FALSE)='Intermediate Lookups'!$A3&amp;'Intermediate Lookups'!M$1,$B$2, ""))</f>
        <v/>
      </c>
    </row>
    <row r="7" spans="1:14" x14ac:dyDescent="0.25">
      <c r="A7" t="str">
        <f>IF(B2="","","C")</f>
        <v/>
      </c>
      <c r="B7" s="10" t="str">
        <f>IF($B$2="","",IF(VLOOKUP($B$2,Samples!$A$3:$D$100,2,FALSE)='Intermediate Lookups'!$A4&amp;'Intermediate Lookups'!B$1,$B$2, ""))</f>
        <v/>
      </c>
      <c r="C7" s="10" t="str">
        <f>IF($B$2="","",IF(VLOOKUP($B$2,Samples!$A$3:$D$100,2,FALSE)='Intermediate Lookups'!$A4&amp;'Intermediate Lookups'!C$1,$B$2, ""))</f>
        <v/>
      </c>
      <c r="D7" s="10" t="str">
        <f>IF($B$2="","",IF(VLOOKUP($B$2,Samples!$A$3:$D$100,2,FALSE)='Intermediate Lookups'!$A4&amp;'Intermediate Lookups'!D$1,$B$2, ""))</f>
        <v/>
      </c>
      <c r="E7" s="10" t="str">
        <f>IF($B$2="","",IF(VLOOKUP($B$2,Samples!$A$3:$D$100,2,FALSE)='Intermediate Lookups'!$A4&amp;'Intermediate Lookups'!E$1,$B$2, ""))</f>
        <v/>
      </c>
      <c r="F7" s="10" t="str">
        <f>IF($B$2="","",IF(VLOOKUP($B$2,Samples!$A$3:$D$100,2,FALSE)='Intermediate Lookups'!$A4&amp;'Intermediate Lookups'!F$1,$B$2, ""))</f>
        <v/>
      </c>
      <c r="G7" s="10" t="str">
        <f>IF($B$2="","",IF(VLOOKUP($B$2,Samples!$A$3:$D$100,2,FALSE)='Intermediate Lookups'!$A4&amp;'Intermediate Lookups'!G$1,$B$2, ""))</f>
        <v/>
      </c>
      <c r="H7" s="10" t="str">
        <f>IF($B$2="","",IF(VLOOKUP($B$2,Samples!$A$3:$D$100,2,FALSE)='Intermediate Lookups'!$A4&amp;'Intermediate Lookups'!H$1,$B$2, ""))</f>
        <v/>
      </c>
      <c r="I7" s="10" t="str">
        <f>IF($B$2="","",IF(VLOOKUP($B$2,Samples!$A$3:$D$100,2,FALSE)='Intermediate Lookups'!$A4&amp;'Intermediate Lookups'!I$1,$B$2, ""))</f>
        <v/>
      </c>
      <c r="J7" s="10" t="str">
        <f>IF($B$2="","",IF(VLOOKUP($B$2,Samples!$A$3:$D$100,2,FALSE)='Intermediate Lookups'!$A4&amp;'Intermediate Lookups'!J$1,$B$2, ""))</f>
        <v/>
      </c>
      <c r="K7" s="10" t="str">
        <f>IF($B$2="","",IF(VLOOKUP($B$2,Samples!$A$3:$D$100,2,FALSE)='Intermediate Lookups'!$A4&amp;'Intermediate Lookups'!K$1,$B$2, ""))</f>
        <v/>
      </c>
      <c r="L7" s="10" t="str">
        <f>IF($B$2="","",IF(VLOOKUP($B$2,Samples!$A$3:$D$100,2,FALSE)='Intermediate Lookups'!$A4&amp;'Intermediate Lookups'!L$1,$B$2, ""))</f>
        <v/>
      </c>
      <c r="M7" s="10" t="str">
        <f>IF($B$2="","",IF(VLOOKUP($B$2,Samples!$A$3:$D$100,2,FALSE)='Intermediate Lookups'!$A4&amp;'Intermediate Lookups'!M$1,$B$2, ""))</f>
        <v/>
      </c>
    </row>
    <row r="8" spans="1:14" x14ac:dyDescent="0.25">
      <c r="A8" t="str">
        <f>IF(B2="","","D")</f>
        <v/>
      </c>
      <c r="B8" s="10" t="str">
        <f>IF($B$2="","",IF(VLOOKUP($B$2,Samples!$A$3:$D$100,2,FALSE)='Intermediate Lookups'!$A5&amp;'Intermediate Lookups'!B$1,$B$2, ""))</f>
        <v/>
      </c>
      <c r="C8" s="10" t="str">
        <f>IF($B$2="","",IF(VLOOKUP($B$2,Samples!$A$3:$D$100,2,FALSE)='Intermediate Lookups'!$A5&amp;'Intermediate Lookups'!C$1,$B$2, ""))</f>
        <v/>
      </c>
      <c r="D8" s="10" t="str">
        <f>IF($B$2="","",IF(VLOOKUP($B$2,Samples!$A$3:$D$100,2,FALSE)='Intermediate Lookups'!$A5&amp;'Intermediate Lookups'!D$1,$B$2, ""))</f>
        <v/>
      </c>
      <c r="E8" s="10" t="str">
        <f>IF($B$2="","",IF(VLOOKUP($B$2,Samples!$A$3:$D$100,2,FALSE)='Intermediate Lookups'!$A5&amp;'Intermediate Lookups'!E$1,$B$2, ""))</f>
        <v/>
      </c>
      <c r="F8" s="10" t="str">
        <f>IF($B$2="","",IF(VLOOKUP($B$2,Samples!$A$3:$D$100,2,FALSE)='Intermediate Lookups'!$A5&amp;'Intermediate Lookups'!F$1,$B$2, ""))</f>
        <v/>
      </c>
      <c r="G8" s="10" t="str">
        <f>IF($B$2="","",IF(VLOOKUP($B$2,Samples!$A$3:$D$100,2,FALSE)='Intermediate Lookups'!$A5&amp;'Intermediate Lookups'!G$1,$B$2, ""))</f>
        <v/>
      </c>
      <c r="H8" s="10" t="str">
        <f>IF($B$2="","",IF(VLOOKUP($B$2,Samples!$A$3:$D$100,2,FALSE)='Intermediate Lookups'!$A5&amp;'Intermediate Lookups'!H$1,$B$2, ""))</f>
        <v/>
      </c>
      <c r="I8" s="10" t="str">
        <f>IF($B$2="","",IF(VLOOKUP($B$2,Samples!$A$3:$D$100,2,FALSE)='Intermediate Lookups'!$A5&amp;'Intermediate Lookups'!I$1,$B$2, ""))</f>
        <v/>
      </c>
      <c r="J8" s="10" t="str">
        <f>IF($B$2="","",IF(VLOOKUP($B$2,Samples!$A$3:$D$100,2,FALSE)='Intermediate Lookups'!$A5&amp;'Intermediate Lookups'!J$1,$B$2, ""))</f>
        <v/>
      </c>
      <c r="K8" s="10" t="str">
        <f>IF($B$2="","",IF(VLOOKUP($B$2,Samples!$A$3:$D$100,2,FALSE)='Intermediate Lookups'!$A5&amp;'Intermediate Lookups'!K$1,$B$2, ""))</f>
        <v/>
      </c>
      <c r="L8" s="10" t="str">
        <f>IF($B$2="","",IF(VLOOKUP($B$2,Samples!$A$3:$D$100,2,FALSE)='Intermediate Lookups'!$A5&amp;'Intermediate Lookups'!L$1,$B$2, ""))</f>
        <v/>
      </c>
      <c r="M8" s="10" t="str">
        <f>IF($B$2="","",IF(VLOOKUP($B$2,Samples!$A$3:$D$100,2,FALSE)='Intermediate Lookups'!$A5&amp;'Intermediate Lookups'!M$1,$B$2, ""))</f>
        <v/>
      </c>
    </row>
    <row r="9" spans="1:14" x14ac:dyDescent="0.25">
      <c r="A9" t="str">
        <f>IF(B2="","","E")</f>
        <v/>
      </c>
      <c r="B9" s="10" t="str">
        <f>IF($B$2="","",IF(VLOOKUP($B$2,Samples!$A$3:$D$100,2,FALSE)='Intermediate Lookups'!$A6&amp;'Intermediate Lookups'!B$1,$B$2, ""))</f>
        <v/>
      </c>
      <c r="C9" s="10" t="str">
        <f>IF($B$2="","",IF(VLOOKUP($B$2,Samples!$A$3:$D$100,2,FALSE)='Intermediate Lookups'!$A6&amp;'Intermediate Lookups'!C$1,$B$2, ""))</f>
        <v/>
      </c>
      <c r="D9" s="10" t="str">
        <f>IF($B$2="","",IF(VLOOKUP($B$2,Samples!$A$3:$D$100,2,FALSE)='Intermediate Lookups'!$A6&amp;'Intermediate Lookups'!D$1,$B$2, ""))</f>
        <v/>
      </c>
      <c r="E9" s="10" t="str">
        <f>IF($B$2="","",IF(VLOOKUP($B$2,Samples!$A$3:$D$100,2,FALSE)='Intermediate Lookups'!$A6&amp;'Intermediate Lookups'!E$1,$B$2, ""))</f>
        <v/>
      </c>
      <c r="F9" s="10" t="str">
        <f>IF($B$2="","",IF(VLOOKUP($B$2,Samples!$A$3:$D$100,2,FALSE)='Intermediate Lookups'!$A6&amp;'Intermediate Lookups'!F$1,$B$2, ""))</f>
        <v/>
      </c>
      <c r="G9" s="10" t="str">
        <f>IF($B$2="","",IF(VLOOKUP($B$2,Samples!$A$3:$D$100,2,FALSE)='Intermediate Lookups'!$A6&amp;'Intermediate Lookups'!G$1,$B$2, ""))</f>
        <v/>
      </c>
      <c r="H9" s="10" t="str">
        <f>IF($B$2="","",IF(VLOOKUP($B$2,Samples!$A$3:$D$100,2,FALSE)='Intermediate Lookups'!$A6&amp;'Intermediate Lookups'!H$1,$B$2, ""))</f>
        <v/>
      </c>
      <c r="I9" s="10" t="str">
        <f>IF($B$2="","",IF(VLOOKUP($B$2,Samples!$A$3:$D$100,2,FALSE)='Intermediate Lookups'!$A6&amp;'Intermediate Lookups'!I$1,$B$2, ""))</f>
        <v/>
      </c>
      <c r="J9" s="10" t="str">
        <f>IF($B$2="","",IF(VLOOKUP($B$2,Samples!$A$3:$D$100,2,FALSE)='Intermediate Lookups'!$A6&amp;'Intermediate Lookups'!J$1,$B$2, ""))</f>
        <v/>
      </c>
      <c r="K9" s="10" t="str">
        <f>IF($B$2="","",IF(VLOOKUP($B$2,Samples!$A$3:$D$100,2,FALSE)='Intermediate Lookups'!$A6&amp;'Intermediate Lookups'!K$1,$B$2, ""))</f>
        <v/>
      </c>
      <c r="L9" s="10" t="str">
        <f>IF($B$2="","",IF(VLOOKUP($B$2,Samples!$A$3:$D$100,2,FALSE)='Intermediate Lookups'!$A6&amp;'Intermediate Lookups'!L$1,$B$2, ""))</f>
        <v/>
      </c>
      <c r="M9" s="10" t="str">
        <f>IF($B$2="","",IF(VLOOKUP($B$2,Samples!$A$3:$D$100,2,FALSE)='Intermediate Lookups'!$A6&amp;'Intermediate Lookups'!M$1,$B$2, ""))</f>
        <v/>
      </c>
    </row>
    <row r="10" spans="1:14" x14ac:dyDescent="0.25">
      <c r="A10" t="str">
        <f>IF(B2="","","F")</f>
        <v/>
      </c>
      <c r="B10" s="10" t="str">
        <f>IF($B$2="","",IF(VLOOKUP($B$2,Samples!$A$3:$D$100,2,FALSE)='Intermediate Lookups'!$A7&amp;'Intermediate Lookups'!B$1,$B$2, ""))</f>
        <v/>
      </c>
      <c r="C10" s="10" t="str">
        <f>IF($B$2="","",IF(VLOOKUP($B$2,Samples!$A$3:$D$100,2,FALSE)='Intermediate Lookups'!$A7&amp;'Intermediate Lookups'!C$1,$B$2, ""))</f>
        <v/>
      </c>
      <c r="D10" s="10" t="str">
        <f>IF($B$2="","",IF(VLOOKUP($B$2,Samples!$A$3:$D$100,2,FALSE)='Intermediate Lookups'!$A7&amp;'Intermediate Lookups'!D$1,$B$2, ""))</f>
        <v/>
      </c>
      <c r="E10" s="10" t="str">
        <f>IF($B$2="","",IF(VLOOKUP($B$2,Samples!$A$3:$D$100,2,FALSE)='Intermediate Lookups'!$A7&amp;'Intermediate Lookups'!E$1,$B$2, ""))</f>
        <v/>
      </c>
      <c r="F10" s="10" t="str">
        <f>IF($B$2="","",IF(VLOOKUP($B$2,Samples!$A$3:$D$100,2,FALSE)='Intermediate Lookups'!$A7&amp;'Intermediate Lookups'!F$1,$B$2, ""))</f>
        <v/>
      </c>
      <c r="G10" s="10" t="str">
        <f>IF($B$2="","",IF(VLOOKUP($B$2,Samples!$A$3:$D$100,2,FALSE)='Intermediate Lookups'!$A7&amp;'Intermediate Lookups'!G$1,$B$2, ""))</f>
        <v/>
      </c>
      <c r="H10" s="10" t="str">
        <f>IF($B$2="","",IF(VLOOKUP($B$2,Samples!$A$3:$D$100,2,FALSE)='Intermediate Lookups'!$A7&amp;'Intermediate Lookups'!H$1,$B$2, ""))</f>
        <v/>
      </c>
      <c r="I10" s="10" t="str">
        <f>IF($B$2="","",IF(VLOOKUP($B$2,Samples!$A$3:$D$100,2,FALSE)='Intermediate Lookups'!$A7&amp;'Intermediate Lookups'!I$1,$B$2, ""))</f>
        <v/>
      </c>
      <c r="J10" s="10" t="str">
        <f>IF($B$2="","",IF(VLOOKUP($B$2,Samples!$A$3:$D$100,2,FALSE)='Intermediate Lookups'!$A7&amp;'Intermediate Lookups'!J$1,$B$2, ""))</f>
        <v/>
      </c>
      <c r="K10" s="10" t="str">
        <f>IF($B$2="","",IF(VLOOKUP($B$2,Samples!$A$3:$D$100,2,FALSE)='Intermediate Lookups'!$A7&amp;'Intermediate Lookups'!K$1,$B$2, ""))</f>
        <v/>
      </c>
      <c r="L10" s="10" t="str">
        <f>IF($B$2="","",IF(VLOOKUP($B$2,Samples!$A$3:$D$100,2,FALSE)='Intermediate Lookups'!$A7&amp;'Intermediate Lookups'!L$1,$B$2, ""))</f>
        <v/>
      </c>
      <c r="M10" s="10" t="str">
        <f>IF($B$2="","",IF(VLOOKUP($B$2,Samples!$A$3:$D$100,2,FALSE)='Intermediate Lookups'!$A7&amp;'Intermediate Lookups'!M$1,$B$2, ""))</f>
        <v/>
      </c>
    </row>
    <row r="11" spans="1:14" x14ac:dyDescent="0.25">
      <c r="A11" t="str">
        <f>IF(B2="","","G")</f>
        <v/>
      </c>
      <c r="B11" s="10" t="str">
        <f>IF($B$2="","",IF(VLOOKUP($B$2,Samples!$A$3:$D$100,2,FALSE)='Intermediate Lookups'!$A8&amp;'Intermediate Lookups'!B$1,$B$2, ""))</f>
        <v/>
      </c>
      <c r="C11" s="10" t="str">
        <f>IF($B$2="","",IF(VLOOKUP($B$2,Samples!$A$3:$D$100,2,FALSE)='Intermediate Lookups'!$A8&amp;'Intermediate Lookups'!C$1,$B$2, ""))</f>
        <v/>
      </c>
      <c r="D11" s="10" t="str">
        <f>IF($B$2="","",IF(VLOOKUP($B$2,Samples!$A$3:$D$100,2,FALSE)='Intermediate Lookups'!$A8&amp;'Intermediate Lookups'!D$1,$B$2, ""))</f>
        <v/>
      </c>
      <c r="E11" s="10" t="str">
        <f>IF($B$2="","",IF(VLOOKUP($B$2,Samples!$A$3:$D$100,2,FALSE)='Intermediate Lookups'!$A8&amp;'Intermediate Lookups'!E$1,$B$2, ""))</f>
        <v/>
      </c>
      <c r="F11" s="10" t="str">
        <f>IF($B$2="","",IF(VLOOKUP($B$2,Samples!$A$3:$D$100,2,FALSE)='Intermediate Lookups'!$A8&amp;'Intermediate Lookups'!F$1,$B$2, ""))</f>
        <v/>
      </c>
      <c r="G11" s="10" t="str">
        <f>IF($B$2="","",IF(VLOOKUP($B$2,Samples!$A$3:$D$100,2,FALSE)='Intermediate Lookups'!$A8&amp;'Intermediate Lookups'!G$1,$B$2, ""))</f>
        <v/>
      </c>
      <c r="H11" s="10" t="str">
        <f>IF($B$2="","",IF(VLOOKUP($B$2,Samples!$A$3:$D$100,2,FALSE)='Intermediate Lookups'!$A8&amp;'Intermediate Lookups'!H$1,$B$2, ""))</f>
        <v/>
      </c>
      <c r="I11" s="10" t="str">
        <f>IF($B$2="","",IF(VLOOKUP($B$2,Samples!$A$3:$D$100,2,FALSE)='Intermediate Lookups'!$A8&amp;'Intermediate Lookups'!I$1,$B$2, ""))</f>
        <v/>
      </c>
      <c r="J11" s="10" t="str">
        <f>IF($B$2="","",IF(VLOOKUP($B$2,Samples!$A$3:$D$100,2,FALSE)='Intermediate Lookups'!$A8&amp;'Intermediate Lookups'!J$1,$B$2, ""))</f>
        <v/>
      </c>
      <c r="K11" s="10" t="str">
        <f>IF($B$2="","",IF(VLOOKUP($B$2,Samples!$A$3:$D$100,2,FALSE)='Intermediate Lookups'!$A8&amp;'Intermediate Lookups'!K$1,$B$2, ""))</f>
        <v/>
      </c>
      <c r="L11" s="10" t="str">
        <f>IF($B$2="","",IF(VLOOKUP($B$2,Samples!$A$3:$D$100,2,FALSE)='Intermediate Lookups'!$A8&amp;'Intermediate Lookups'!L$1,$B$2, ""))</f>
        <v/>
      </c>
      <c r="M11" s="10" t="str">
        <f>IF($B$2="","",IF(VLOOKUP($B$2,Samples!$A$3:$D$100,2,FALSE)='Intermediate Lookups'!$A8&amp;'Intermediate Lookups'!M$1,$B$2, ""))</f>
        <v/>
      </c>
    </row>
    <row r="12" spans="1:14" x14ac:dyDescent="0.25">
      <c r="A12" t="str">
        <f>IF(B2="","","H")</f>
        <v/>
      </c>
      <c r="B12" s="10" t="str">
        <f>IF($B$2="","",IF(VLOOKUP($B$2,Samples!$A$3:$D$100,2,FALSE)='Intermediate Lookups'!$A9&amp;'Intermediate Lookups'!B$1,$B$2, ""))</f>
        <v/>
      </c>
      <c r="C12" s="10" t="str">
        <f>IF($B$2="","",IF(VLOOKUP($B$2,Samples!$A$3:$D$100,2,FALSE)='Intermediate Lookups'!$A9&amp;'Intermediate Lookups'!C$1,$B$2, ""))</f>
        <v/>
      </c>
      <c r="D12" s="10" t="str">
        <f>IF($B$2="","",IF(VLOOKUP($B$2,Samples!$A$3:$D$100,2,FALSE)='Intermediate Lookups'!$A9&amp;'Intermediate Lookups'!D$1,$B$2, ""))</f>
        <v/>
      </c>
      <c r="E12" s="10" t="str">
        <f>IF($B$2="","",IF(VLOOKUP($B$2,Samples!$A$3:$D$100,2,FALSE)='Intermediate Lookups'!$A9&amp;'Intermediate Lookups'!E$1,$B$2, ""))</f>
        <v/>
      </c>
      <c r="F12" s="10" t="str">
        <f>IF($B$2="","",IF(VLOOKUP($B$2,Samples!$A$3:$D$100,2,FALSE)='Intermediate Lookups'!$A9&amp;'Intermediate Lookups'!F$1,$B$2, ""))</f>
        <v/>
      </c>
      <c r="G12" s="10" t="str">
        <f>IF($B$2="","",IF(VLOOKUP($B$2,Samples!$A$3:$D$100,2,FALSE)='Intermediate Lookups'!$A9&amp;'Intermediate Lookups'!G$1,$B$2, ""))</f>
        <v/>
      </c>
      <c r="H12" s="10" t="str">
        <f>IF($B$2="","",IF(VLOOKUP($B$2,Samples!$A$3:$D$100,2,FALSE)='Intermediate Lookups'!$A9&amp;'Intermediate Lookups'!H$1,$B$2, ""))</f>
        <v/>
      </c>
      <c r="I12" s="10" t="str">
        <f>IF($B$2="","",IF(VLOOKUP($B$2,Samples!$A$3:$D$100,2,FALSE)='Intermediate Lookups'!$A9&amp;'Intermediate Lookups'!I$1,$B$2, ""))</f>
        <v/>
      </c>
      <c r="J12" s="10" t="str">
        <f>IF($B$2="","",IF(VLOOKUP($B$2,Samples!$A$3:$D$100,2,FALSE)='Intermediate Lookups'!$A9&amp;'Intermediate Lookups'!J$1,$B$2, ""))</f>
        <v/>
      </c>
      <c r="K12" s="10" t="str">
        <f>IF($B$2="","",IF(VLOOKUP($B$2,Samples!$A$3:$D$100,2,FALSE)='Intermediate Lookups'!$A9&amp;'Intermediate Lookups'!K$1,$B$2, ""))</f>
        <v/>
      </c>
      <c r="L12" s="10" t="str">
        <f>IF($B$2="","",IF(VLOOKUP($B$2,Samples!$A$3:$D$100,2,FALSE)='Intermediate Lookups'!$A9&amp;'Intermediate Lookups'!L$1,$B$2, ""))</f>
        <v/>
      </c>
      <c r="M12" s="10" t="str">
        <f>IF($B$2="","",IF(VLOOKUP($B$2,Samples!$A$3:$D$100,2,FALSE)='Intermediate Lookups'!$A9&amp;'Intermediate Lookups'!M$1,$B$2, ""))</f>
        <v/>
      </c>
    </row>
    <row r="14" spans="1:14" x14ac:dyDescent="0.25">
      <c r="A14" t="str">
        <f>IF(B14="","","Pipetting step")</f>
        <v/>
      </c>
      <c r="B14" t="str">
        <f>IF(ISBLANK(Samples!A54),"",Samples!A54)</f>
        <v/>
      </c>
      <c r="C14" t="str">
        <f>IF(B14="","",VLOOKUP(B14,Samples!$A$3:$D$100,4,FALSE))</f>
        <v/>
      </c>
      <c r="D14" t="str">
        <f>IF(B14="","",8)</f>
        <v/>
      </c>
      <c r="E14" t="str">
        <f>IF(B14="","",12)</f>
        <v/>
      </c>
      <c r="F14" t="str">
        <f>IF(B14="","","Standard")</f>
        <v/>
      </c>
      <c r="G14" t="str">
        <f>IF(B14="","","Color")</f>
        <v/>
      </c>
      <c r="I14" t="str">
        <f>IF(B14="","",6)</f>
        <v/>
      </c>
      <c r="J14" t="str">
        <f>IF(B14="","",6)</f>
        <v/>
      </c>
      <c r="K14" t="str">
        <f>IF(B14="","","Normal")</f>
        <v/>
      </c>
      <c r="L14" t="str">
        <f>IF(B14="","","Single-channel")</f>
        <v/>
      </c>
      <c r="M14" t="str">
        <f>IF(B14="","","No")</f>
        <v/>
      </c>
      <c r="N14" t="str">
        <f>IF(B14="","","No")</f>
        <v/>
      </c>
    </row>
    <row r="15" spans="1:14" x14ac:dyDescent="0.25">
      <c r="M15" t="str">
        <f>IF(B14="","","Per well")</f>
        <v/>
      </c>
      <c r="N15" t="str">
        <f>IF(B14="","","On source")</f>
        <v/>
      </c>
    </row>
    <row r="16" spans="1:14" x14ac:dyDescent="0.25">
      <c r="B16" t="str">
        <f>IF(B14="","",1)</f>
        <v/>
      </c>
      <c r="C16" t="str">
        <f>IF(B14="","",2)</f>
        <v/>
      </c>
      <c r="D16" t="str">
        <f>IF(B14="","",3)</f>
        <v/>
      </c>
      <c r="E16" t="str">
        <f>IF(B14="","",4)</f>
        <v/>
      </c>
      <c r="F16" t="str">
        <f>IF(B14="","",5)</f>
        <v/>
      </c>
      <c r="G16" t="str">
        <f>IF(B14="","",6)</f>
        <v/>
      </c>
      <c r="H16" t="str">
        <f>IF(B14="","",7)</f>
        <v/>
      </c>
      <c r="I16" t="str">
        <f>IF(B14="","",8)</f>
        <v/>
      </c>
      <c r="J16" t="str">
        <f>IF(B14="","",9)</f>
        <v/>
      </c>
      <c r="K16" t="str">
        <f>IF(B14="","",10)</f>
        <v/>
      </c>
      <c r="L16" t="str">
        <f>IF(B14="","",11)</f>
        <v/>
      </c>
      <c r="M16" t="str">
        <f>IF(B14="","",12)</f>
        <v/>
      </c>
    </row>
    <row r="17" spans="1:14" x14ac:dyDescent="0.25">
      <c r="A17" t="str">
        <f>IF(B14="","","A")</f>
        <v/>
      </c>
      <c r="B17" s="10" t="str">
        <f>IF($B$14="","",IF(VLOOKUP($B$14,Samples!$A$3:$D$100,2,FALSE)='Intermediate Lookups'!$A2&amp;'Intermediate Lookups'!B$1,$B$14, ""))</f>
        <v/>
      </c>
      <c r="C17" s="10" t="str">
        <f>IF($B$14="","",IF(VLOOKUP($B$14,Samples!$A$3:$D$100,2,FALSE)='Intermediate Lookups'!$A2&amp;'Intermediate Lookups'!C$1,$B$14, ""))</f>
        <v/>
      </c>
      <c r="D17" s="10" t="str">
        <f>IF($B$14="","",IF(VLOOKUP($B$14,Samples!$A$3:$D$100,2,FALSE)='Intermediate Lookups'!$A2&amp;'Intermediate Lookups'!D$1,$B$14, ""))</f>
        <v/>
      </c>
      <c r="E17" s="10" t="str">
        <f>IF($B$14="","",IF(VLOOKUP($B$14,Samples!$A$3:$D$100,2,FALSE)='Intermediate Lookups'!$A2&amp;'Intermediate Lookups'!E$1,$B$14, ""))</f>
        <v/>
      </c>
      <c r="F17" s="10" t="str">
        <f>IF($B$14="","",IF(VLOOKUP($B$14,Samples!$A$3:$D$100,2,FALSE)='Intermediate Lookups'!$A2&amp;'Intermediate Lookups'!F$1,$B$14, ""))</f>
        <v/>
      </c>
      <c r="G17" s="10" t="str">
        <f>IF($B$14="","",IF(VLOOKUP($B$14,Samples!$A$3:$D$100,2,FALSE)='Intermediate Lookups'!$A2&amp;'Intermediate Lookups'!G$1,$B$14, ""))</f>
        <v/>
      </c>
      <c r="H17" s="10" t="str">
        <f>IF($B$14="","",IF(VLOOKUP($B$14,Samples!$A$3:$D$100,2,FALSE)='Intermediate Lookups'!$A2&amp;'Intermediate Lookups'!H$1,$B$14, ""))</f>
        <v/>
      </c>
      <c r="I17" s="10" t="str">
        <f>IF($B$14="","",IF(VLOOKUP($B$14,Samples!$A$3:$D$100,2,FALSE)='Intermediate Lookups'!$A2&amp;'Intermediate Lookups'!I$1,$B$14, ""))</f>
        <v/>
      </c>
      <c r="J17" s="10" t="str">
        <f>IF($B$14="","",IF(VLOOKUP($B$14,Samples!$A$3:$D$100,2,FALSE)='Intermediate Lookups'!$A2&amp;'Intermediate Lookups'!J$1,$B$14, ""))</f>
        <v/>
      </c>
      <c r="K17" s="10" t="str">
        <f>IF($B$14="","",IF(VLOOKUP($B$14,Samples!$A$3:$D$100,2,FALSE)='Intermediate Lookups'!$A2&amp;'Intermediate Lookups'!K$1,$B$14, ""))</f>
        <v/>
      </c>
      <c r="L17" s="10" t="str">
        <f>IF($B$14="","",IF(VLOOKUP($B$14,Samples!$A$3:$D$100,2,FALSE)='Intermediate Lookups'!$A2&amp;'Intermediate Lookups'!L$1,$B$14, ""))</f>
        <v/>
      </c>
      <c r="M17" s="10" t="str">
        <f>IF($B$14="","",IF(VLOOKUP($B$14,Samples!$A$3:$D$100,2,FALSE)='Intermediate Lookups'!$A2&amp;'Intermediate Lookups'!M$1,$B$14, ""))</f>
        <v/>
      </c>
    </row>
    <row r="18" spans="1:14" x14ac:dyDescent="0.25">
      <c r="A18" t="str">
        <f>IF(B14="","","B")</f>
        <v/>
      </c>
      <c r="B18" s="10" t="str">
        <f>IF($B$14="","",IF(VLOOKUP($B$14,Samples!$A$3:$D$100,2,FALSE)='Intermediate Lookups'!$A3&amp;'Intermediate Lookups'!B$1,$B$14, ""))</f>
        <v/>
      </c>
      <c r="C18" s="10" t="str">
        <f>IF($B$14="","",IF(VLOOKUP($B$14,Samples!$A$3:$D$100,2,FALSE)='Intermediate Lookups'!$A3&amp;'Intermediate Lookups'!C$1,$B$14, ""))</f>
        <v/>
      </c>
      <c r="D18" s="10" t="str">
        <f>IF($B$14="","",IF(VLOOKUP($B$14,Samples!$A$3:$D$100,2,FALSE)='Intermediate Lookups'!$A3&amp;'Intermediate Lookups'!D$1,$B$14, ""))</f>
        <v/>
      </c>
      <c r="E18" s="10" t="str">
        <f>IF($B$14="","",IF(VLOOKUP($B$14,Samples!$A$3:$D$100,2,FALSE)='Intermediate Lookups'!$A3&amp;'Intermediate Lookups'!E$1,$B$14, ""))</f>
        <v/>
      </c>
      <c r="F18" s="10" t="str">
        <f>IF($B$14="","",IF(VLOOKUP($B$14,Samples!$A$3:$D$100,2,FALSE)='Intermediate Lookups'!$A3&amp;'Intermediate Lookups'!F$1,$B$14, ""))</f>
        <v/>
      </c>
      <c r="G18" s="10" t="str">
        <f>IF($B$14="","",IF(VLOOKUP($B$14,Samples!$A$3:$D$100,2,FALSE)='Intermediate Lookups'!$A3&amp;'Intermediate Lookups'!G$1,$B$14, ""))</f>
        <v/>
      </c>
      <c r="H18" s="10" t="str">
        <f>IF($B$14="","",IF(VLOOKUP($B$14,Samples!$A$3:$D$100,2,FALSE)='Intermediate Lookups'!$A3&amp;'Intermediate Lookups'!H$1,$B$14, ""))</f>
        <v/>
      </c>
      <c r="I18" s="10" t="str">
        <f>IF($B$14="","",IF(VLOOKUP($B$14,Samples!$A$3:$D$100,2,FALSE)='Intermediate Lookups'!$A3&amp;'Intermediate Lookups'!I$1,$B$14, ""))</f>
        <v/>
      </c>
      <c r="J18" s="10" t="str">
        <f>IF($B$14="","",IF(VLOOKUP($B$14,Samples!$A$3:$D$100,2,FALSE)='Intermediate Lookups'!$A3&amp;'Intermediate Lookups'!J$1,$B$14, ""))</f>
        <v/>
      </c>
      <c r="K18" s="10" t="str">
        <f>IF($B$14="","",IF(VLOOKUP($B$14,Samples!$A$3:$D$100,2,FALSE)='Intermediate Lookups'!$A3&amp;'Intermediate Lookups'!K$1,$B$14, ""))</f>
        <v/>
      </c>
      <c r="L18" s="10" t="str">
        <f>IF($B$14="","",IF(VLOOKUP($B$14,Samples!$A$3:$D$100,2,FALSE)='Intermediate Lookups'!$A3&amp;'Intermediate Lookups'!L$1,$B$14, ""))</f>
        <v/>
      </c>
      <c r="M18" s="10" t="str">
        <f>IF($B$14="","",IF(VLOOKUP($B$14,Samples!$A$3:$D$100,2,FALSE)='Intermediate Lookups'!$A3&amp;'Intermediate Lookups'!M$1,$B$14, ""))</f>
        <v/>
      </c>
    </row>
    <row r="19" spans="1:14" x14ac:dyDescent="0.25">
      <c r="A19" t="str">
        <f>IF(B14="","","C")</f>
        <v/>
      </c>
      <c r="B19" s="10" t="str">
        <f>IF($B$14="","",IF(VLOOKUP($B$14,Samples!$A$3:$D$100,2,FALSE)='Intermediate Lookups'!$A4&amp;'Intermediate Lookups'!B$1,$B$14, ""))</f>
        <v/>
      </c>
      <c r="C19" s="10" t="str">
        <f>IF($B$14="","",IF(VLOOKUP($B$14,Samples!$A$3:$D$100,2,FALSE)='Intermediate Lookups'!$A4&amp;'Intermediate Lookups'!C$1,$B$14, ""))</f>
        <v/>
      </c>
      <c r="D19" s="10" t="str">
        <f>IF($B$14="","",IF(VLOOKUP($B$14,Samples!$A$3:$D$100,2,FALSE)='Intermediate Lookups'!$A4&amp;'Intermediate Lookups'!D$1,$B$14, ""))</f>
        <v/>
      </c>
      <c r="E19" s="10" t="str">
        <f>IF($B$14="","",IF(VLOOKUP($B$14,Samples!$A$3:$D$100,2,FALSE)='Intermediate Lookups'!$A4&amp;'Intermediate Lookups'!E$1,$B$14, ""))</f>
        <v/>
      </c>
      <c r="F19" s="10" t="str">
        <f>IF($B$14="","",IF(VLOOKUP($B$14,Samples!$A$3:$D$100,2,FALSE)='Intermediate Lookups'!$A4&amp;'Intermediate Lookups'!F$1,$B$14, ""))</f>
        <v/>
      </c>
      <c r="G19" s="10" t="str">
        <f>IF($B$14="","",IF(VLOOKUP($B$14,Samples!$A$3:$D$100,2,FALSE)='Intermediate Lookups'!$A4&amp;'Intermediate Lookups'!G$1,$B$14, ""))</f>
        <v/>
      </c>
      <c r="H19" s="10" t="str">
        <f>IF($B$14="","",IF(VLOOKUP($B$14,Samples!$A$3:$D$100,2,FALSE)='Intermediate Lookups'!$A4&amp;'Intermediate Lookups'!H$1,$B$14, ""))</f>
        <v/>
      </c>
      <c r="I19" s="10" t="str">
        <f>IF($B$14="","",IF(VLOOKUP($B$14,Samples!$A$3:$D$100,2,FALSE)='Intermediate Lookups'!$A4&amp;'Intermediate Lookups'!I$1,$B$14, ""))</f>
        <v/>
      </c>
      <c r="J19" s="10" t="str">
        <f>IF($B$14="","",IF(VLOOKUP($B$14,Samples!$A$3:$D$100,2,FALSE)='Intermediate Lookups'!$A4&amp;'Intermediate Lookups'!J$1,$B$14, ""))</f>
        <v/>
      </c>
      <c r="K19" s="10" t="str">
        <f>IF($B$14="","",IF(VLOOKUP($B$14,Samples!$A$3:$D$100,2,FALSE)='Intermediate Lookups'!$A4&amp;'Intermediate Lookups'!K$1,$B$14, ""))</f>
        <v/>
      </c>
      <c r="L19" s="10" t="str">
        <f>IF($B$14="","",IF(VLOOKUP($B$14,Samples!$A$3:$D$100,2,FALSE)='Intermediate Lookups'!$A4&amp;'Intermediate Lookups'!L$1,$B$14, ""))</f>
        <v/>
      </c>
      <c r="M19" s="10" t="str">
        <f>IF($B$14="","",IF(VLOOKUP($B$14,Samples!$A$3:$D$100,2,FALSE)='Intermediate Lookups'!$A4&amp;'Intermediate Lookups'!M$1,$B$14, ""))</f>
        <v/>
      </c>
    </row>
    <row r="20" spans="1:14" x14ac:dyDescent="0.25">
      <c r="A20" t="str">
        <f>IF(B14="","","D")</f>
        <v/>
      </c>
      <c r="B20" s="10" t="str">
        <f>IF($B$14="","",IF(VLOOKUP($B$14,Samples!$A$3:$D$100,2,FALSE)='Intermediate Lookups'!$A5&amp;'Intermediate Lookups'!B$1,$B$14, ""))</f>
        <v/>
      </c>
      <c r="C20" s="10" t="str">
        <f>IF($B$14="","",IF(VLOOKUP($B$14,Samples!$A$3:$D$100,2,FALSE)='Intermediate Lookups'!$A5&amp;'Intermediate Lookups'!C$1,$B$14, ""))</f>
        <v/>
      </c>
      <c r="D20" s="10" t="str">
        <f>IF($B$14="","",IF(VLOOKUP($B$14,Samples!$A$3:$D$100,2,FALSE)='Intermediate Lookups'!$A5&amp;'Intermediate Lookups'!D$1,$B$14, ""))</f>
        <v/>
      </c>
      <c r="E20" s="10" t="str">
        <f>IF($B$14="","",IF(VLOOKUP($B$14,Samples!$A$3:$D$100,2,FALSE)='Intermediate Lookups'!$A5&amp;'Intermediate Lookups'!E$1,$B$14, ""))</f>
        <v/>
      </c>
      <c r="F20" s="10" t="str">
        <f>IF($B$14="","",IF(VLOOKUP($B$14,Samples!$A$3:$D$100,2,FALSE)='Intermediate Lookups'!$A5&amp;'Intermediate Lookups'!F$1,$B$14, ""))</f>
        <v/>
      </c>
      <c r="G20" s="10" t="str">
        <f>IF($B$14="","",IF(VLOOKUP($B$14,Samples!$A$3:$D$100,2,FALSE)='Intermediate Lookups'!$A5&amp;'Intermediate Lookups'!G$1,$B$14, ""))</f>
        <v/>
      </c>
      <c r="H20" s="10" t="str">
        <f>IF($B$14="","",IF(VLOOKUP($B$14,Samples!$A$3:$D$100,2,FALSE)='Intermediate Lookups'!$A5&amp;'Intermediate Lookups'!H$1,$B$14, ""))</f>
        <v/>
      </c>
      <c r="I20" s="10" t="str">
        <f>IF($B$14="","",IF(VLOOKUP($B$14,Samples!$A$3:$D$100,2,FALSE)='Intermediate Lookups'!$A5&amp;'Intermediate Lookups'!I$1,$B$14, ""))</f>
        <v/>
      </c>
      <c r="J20" s="10" t="str">
        <f>IF($B$14="","",IF(VLOOKUP($B$14,Samples!$A$3:$D$100,2,FALSE)='Intermediate Lookups'!$A5&amp;'Intermediate Lookups'!J$1,$B$14, ""))</f>
        <v/>
      </c>
      <c r="K20" s="10" t="str">
        <f>IF($B$14="","",IF(VLOOKUP($B$14,Samples!$A$3:$D$100,2,FALSE)='Intermediate Lookups'!$A5&amp;'Intermediate Lookups'!K$1,$B$14, ""))</f>
        <v/>
      </c>
      <c r="L20" s="10" t="str">
        <f>IF($B$14="","",IF(VLOOKUP($B$14,Samples!$A$3:$D$100,2,FALSE)='Intermediate Lookups'!$A5&amp;'Intermediate Lookups'!L$1,$B$14, ""))</f>
        <v/>
      </c>
      <c r="M20" s="10" t="str">
        <f>IF($B$14="","",IF(VLOOKUP($B$14,Samples!$A$3:$D$100,2,FALSE)='Intermediate Lookups'!$A5&amp;'Intermediate Lookups'!M$1,$B$14, ""))</f>
        <v/>
      </c>
    </row>
    <row r="21" spans="1:14" x14ac:dyDescent="0.25">
      <c r="A21" t="str">
        <f>IF(B14="","","E")</f>
        <v/>
      </c>
      <c r="B21" s="10" t="str">
        <f>IF($B$14="","",IF(VLOOKUP($B$14,Samples!$A$3:$D$100,2,FALSE)='Intermediate Lookups'!$A6&amp;'Intermediate Lookups'!B$1,$B$14, ""))</f>
        <v/>
      </c>
      <c r="C21" s="10" t="str">
        <f>IF($B$14="","",IF(VLOOKUP($B$14,Samples!$A$3:$D$100,2,FALSE)='Intermediate Lookups'!$A6&amp;'Intermediate Lookups'!C$1,$B$14, ""))</f>
        <v/>
      </c>
      <c r="D21" s="10" t="str">
        <f>IF($B$14="","",IF(VLOOKUP($B$14,Samples!$A$3:$D$100,2,FALSE)='Intermediate Lookups'!$A6&amp;'Intermediate Lookups'!D$1,$B$14, ""))</f>
        <v/>
      </c>
      <c r="E21" s="10" t="str">
        <f>IF($B$14="","",IF(VLOOKUP($B$14,Samples!$A$3:$D$100,2,FALSE)='Intermediate Lookups'!$A6&amp;'Intermediate Lookups'!E$1,$B$14, ""))</f>
        <v/>
      </c>
      <c r="F21" s="10" t="str">
        <f>IF($B$14="","",IF(VLOOKUP($B$14,Samples!$A$3:$D$100,2,FALSE)='Intermediate Lookups'!$A6&amp;'Intermediate Lookups'!F$1,$B$14, ""))</f>
        <v/>
      </c>
      <c r="G21" s="10" t="str">
        <f>IF($B$14="","",IF(VLOOKUP($B$14,Samples!$A$3:$D$100,2,FALSE)='Intermediate Lookups'!$A6&amp;'Intermediate Lookups'!G$1,$B$14, ""))</f>
        <v/>
      </c>
      <c r="H21" s="10" t="str">
        <f>IF($B$14="","",IF(VLOOKUP($B$14,Samples!$A$3:$D$100,2,FALSE)='Intermediate Lookups'!$A6&amp;'Intermediate Lookups'!H$1,$B$14, ""))</f>
        <v/>
      </c>
      <c r="I21" s="10" t="str">
        <f>IF($B$14="","",IF(VLOOKUP($B$14,Samples!$A$3:$D$100,2,FALSE)='Intermediate Lookups'!$A6&amp;'Intermediate Lookups'!I$1,$B$14, ""))</f>
        <v/>
      </c>
      <c r="J21" s="10" t="str">
        <f>IF($B$14="","",IF(VLOOKUP($B$14,Samples!$A$3:$D$100,2,FALSE)='Intermediate Lookups'!$A6&amp;'Intermediate Lookups'!J$1,$B$14, ""))</f>
        <v/>
      </c>
      <c r="K21" s="10" t="str">
        <f>IF($B$14="","",IF(VLOOKUP($B$14,Samples!$A$3:$D$100,2,FALSE)='Intermediate Lookups'!$A6&amp;'Intermediate Lookups'!K$1,$B$14, ""))</f>
        <v/>
      </c>
      <c r="L21" s="10" t="str">
        <f>IF($B$14="","",IF(VLOOKUP($B$14,Samples!$A$3:$D$100,2,FALSE)='Intermediate Lookups'!$A6&amp;'Intermediate Lookups'!L$1,$B$14, ""))</f>
        <v/>
      </c>
      <c r="M21" s="10" t="str">
        <f>IF($B$14="","",IF(VLOOKUP($B$14,Samples!$A$3:$D$100,2,FALSE)='Intermediate Lookups'!$A6&amp;'Intermediate Lookups'!M$1,$B$14, ""))</f>
        <v/>
      </c>
    </row>
    <row r="22" spans="1:14" x14ac:dyDescent="0.25">
      <c r="A22" t="str">
        <f>IF(B14="","","F")</f>
        <v/>
      </c>
      <c r="B22" s="10" t="str">
        <f>IF($B$14="","",IF(VLOOKUP($B$14,Samples!$A$3:$D$100,2,FALSE)='Intermediate Lookups'!$A7&amp;'Intermediate Lookups'!B$1,$B$14, ""))</f>
        <v/>
      </c>
      <c r="C22" s="10" t="str">
        <f>IF($B$14="","",IF(VLOOKUP($B$14,Samples!$A$3:$D$100,2,FALSE)='Intermediate Lookups'!$A7&amp;'Intermediate Lookups'!C$1,$B$14, ""))</f>
        <v/>
      </c>
      <c r="D22" s="10" t="str">
        <f>IF($B$14="","",IF(VLOOKUP($B$14,Samples!$A$3:$D$100,2,FALSE)='Intermediate Lookups'!$A7&amp;'Intermediate Lookups'!D$1,$B$14, ""))</f>
        <v/>
      </c>
      <c r="E22" s="10" t="str">
        <f>IF($B$14="","",IF(VLOOKUP($B$14,Samples!$A$3:$D$100,2,FALSE)='Intermediate Lookups'!$A7&amp;'Intermediate Lookups'!E$1,$B$14, ""))</f>
        <v/>
      </c>
      <c r="F22" s="10" t="str">
        <f>IF($B$14="","",IF(VLOOKUP($B$14,Samples!$A$3:$D$100,2,FALSE)='Intermediate Lookups'!$A7&amp;'Intermediate Lookups'!F$1,$B$14, ""))</f>
        <v/>
      </c>
      <c r="G22" s="10" t="str">
        <f>IF($B$14="","",IF(VLOOKUP($B$14,Samples!$A$3:$D$100,2,FALSE)='Intermediate Lookups'!$A7&amp;'Intermediate Lookups'!G$1,$B$14, ""))</f>
        <v/>
      </c>
      <c r="H22" s="10" t="str">
        <f>IF($B$14="","",IF(VLOOKUP($B$14,Samples!$A$3:$D$100,2,FALSE)='Intermediate Lookups'!$A7&amp;'Intermediate Lookups'!H$1,$B$14, ""))</f>
        <v/>
      </c>
      <c r="I22" s="10" t="str">
        <f>IF($B$14="","",IF(VLOOKUP($B$14,Samples!$A$3:$D$100,2,FALSE)='Intermediate Lookups'!$A7&amp;'Intermediate Lookups'!I$1,$B$14, ""))</f>
        <v/>
      </c>
      <c r="J22" s="10" t="str">
        <f>IF($B$14="","",IF(VLOOKUP($B$14,Samples!$A$3:$D$100,2,FALSE)='Intermediate Lookups'!$A7&amp;'Intermediate Lookups'!J$1,$B$14, ""))</f>
        <v/>
      </c>
      <c r="K22" s="10" t="str">
        <f>IF($B$14="","",IF(VLOOKUP($B$14,Samples!$A$3:$D$100,2,FALSE)='Intermediate Lookups'!$A7&amp;'Intermediate Lookups'!K$1,$B$14, ""))</f>
        <v/>
      </c>
      <c r="L22" s="10" t="str">
        <f>IF($B$14="","",IF(VLOOKUP($B$14,Samples!$A$3:$D$100,2,FALSE)='Intermediate Lookups'!$A7&amp;'Intermediate Lookups'!L$1,$B$14, ""))</f>
        <v/>
      </c>
      <c r="M22" s="10" t="str">
        <f>IF($B$14="","",IF(VLOOKUP($B$14,Samples!$A$3:$D$100,2,FALSE)='Intermediate Lookups'!$A7&amp;'Intermediate Lookups'!M$1,$B$14, ""))</f>
        <v/>
      </c>
    </row>
    <row r="23" spans="1:14" x14ac:dyDescent="0.25">
      <c r="A23" t="str">
        <f>IF(B14="","","G")</f>
        <v/>
      </c>
      <c r="B23" s="10" t="str">
        <f>IF($B$14="","",IF(VLOOKUP($B$14,Samples!$A$3:$D$100,2,FALSE)='Intermediate Lookups'!$A8&amp;'Intermediate Lookups'!B$1,$B$14, ""))</f>
        <v/>
      </c>
      <c r="C23" s="10" t="str">
        <f>IF($B$14="","",IF(VLOOKUP($B$14,Samples!$A$3:$D$100,2,FALSE)='Intermediate Lookups'!$A8&amp;'Intermediate Lookups'!C$1,$B$14, ""))</f>
        <v/>
      </c>
      <c r="D23" s="10" t="str">
        <f>IF($B$14="","",IF(VLOOKUP($B$14,Samples!$A$3:$D$100,2,FALSE)='Intermediate Lookups'!$A8&amp;'Intermediate Lookups'!D$1,$B$14, ""))</f>
        <v/>
      </c>
      <c r="E23" s="10" t="str">
        <f>IF($B$14="","",IF(VLOOKUP($B$14,Samples!$A$3:$D$100,2,FALSE)='Intermediate Lookups'!$A8&amp;'Intermediate Lookups'!E$1,$B$14, ""))</f>
        <v/>
      </c>
      <c r="F23" s="10" t="str">
        <f>IF($B$14="","",IF(VLOOKUP($B$14,Samples!$A$3:$D$100,2,FALSE)='Intermediate Lookups'!$A8&amp;'Intermediate Lookups'!F$1,$B$14, ""))</f>
        <v/>
      </c>
      <c r="G23" s="10" t="str">
        <f>IF($B$14="","",IF(VLOOKUP($B$14,Samples!$A$3:$D$100,2,FALSE)='Intermediate Lookups'!$A8&amp;'Intermediate Lookups'!G$1,$B$14, ""))</f>
        <v/>
      </c>
      <c r="H23" s="10" t="str">
        <f>IF($B$14="","",IF(VLOOKUP($B$14,Samples!$A$3:$D$100,2,FALSE)='Intermediate Lookups'!$A8&amp;'Intermediate Lookups'!H$1,$B$14, ""))</f>
        <v/>
      </c>
      <c r="I23" s="10" t="str">
        <f>IF($B$14="","",IF(VLOOKUP($B$14,Samples!$A$3:$D$100,2,FALSE)='Intermediate Lookups'!$A8&amp;'Intermediate Lookups'!I$1,$B$14, ""))</f>
        <v/>
      </c>
      <c r="J23" s="10" t="str">
        <f>IF($B$14="","",IF(VLOOKUP($B$14,Samples!$A$3:$D$100,2,FALSE)='Intermediate Lookups'!$A8&amp;'Intermediate Lookups'!J$1,$B$14, ""))</f>
        <v/>
      </c>
      <c r="K23" s="10" t="str">
        <f>IF($B$14="","",IF(VLOOKUP($B$14,Samples!$A$3:$D$100,2,FALSE)='Intermediate Lookups'!$A8&amp;'Intermediate Lookups'!K$1,$B$14, ""))</f>
        <v/>
      </c>
      <c r="L23" s="10" t="str">
        <f>IF($B$14="","",IF(VLOOKUP($B$14,Samples!$A$3:$D$100,2,FALSE)='Intermediate Lookups'!$A8&amp;'Intermediate Lookups'!L$1,$B$14, ""))</f>
        <v/>
      </c>
      <c r="M23" s="10" t="str">
        <f>IF($B$14="","",IF(VLOOKUP($B$14,Samples!$A$3:$D$100,2,FALSE)='Intermediate Lookups'!$A8&amp;'Intermediate Lookups'!M$1,$B$14, ""))</f>
        <v/>
      </c>
    </row>
    <row r="24" spans="1:14" x14ac:dyDescent="0.25">
      <c r="A24" t="str">
        <f>IF(B14="","","H")</f>
        <v/>
      </c>
      <c r="B24" s="10" t="str">
        <f>IF($B$14="","",IF(VLOOKUP($B$14,Samples!$A$3:$D$100,2,FALSE)='Intermediate Lookups'!$A9&amp;'Intermediate Lookups'!B$1,$B$14, ""))</f>
        <v/>
      </c>
      <c r="C24" s="10" t="str">
        <f>IF($B$14="","",IF(VLOOKUP($B$14,Samples!$A$3:$D$100,2,FALSE)='Intermediate Lookups'!$A9&amp;'Intermediate Lookups'!C$1,$B$14, ""))</f>
        <v/>
      </c>
      <c r="D24" s="10" t="str">
        <f>IF($B$14="","",IF(VLOOKUP($B$14,Samples!$A$3:$D$100,2,FALSE)='Intermediate Lookups'!$A9&amp;'Intermediate Lookups'!D$1,$B$14, ""))</f>
        <v/>
      </c>
      <c r="E24" s="10" t="str">
        <f>IF($B$14="","",IF(VLOOKUP($B$14,Samples!$A$3:$D$100,2,FALSE)='Intermediate Lookups'!$A9&amp;'Intermediate Lookups'!E$1,$B$14, ""))</f>
        <v/>
      </c>
      <c r="F24" s="10" t="str">
        <f>IF($B$14="","",IF(VLOOKUP($B$14,Samples!$A$3:$D$100,2,FALSE)='Intermediate Lookups'!$A9&amp;'Intermediate Lookups'!F$1,$B$14, ""))</f>
        <v/>
      </c>
      <c r="G24" s="10" t="str">
        <f>IF($B$14="","",IF(VLOOKUP($B$14,Samples!$A$3:$D$100,2,FALSE)='Intermediate Lookups'!$A9&amp;'Intermediate Lookups'!G$1,$B$14, ""))</f>
        <v/>
      </c>
      <c r="H24" s="10" t="str">
        <f>IF($B$14="","",IF(VLOOKUP($B$14,Samples!$A$3:$D$100,2,FALSE)='Intermediate Lookups'!$A9&amp;'Intermediate Lookups'!H$1,$B$14, ""))</f>
        <v/>
      </c>
      <c r="I24" s="10" t="str">
        <f>IF($B$14="","",IF(VLOOKUP($B$14,Samples!$A$3:$D$100,2,FALSE)='Intermediate Lookups'!$A9&amp;'Intermediate Lookups'!I$1,$B$14, ""))</f>
        <v/>
      </c>
      <c r="J24" s="10" t="str">
        <f>IF($B$14="","",IF(VLOOKUP($B$14,Samples!$A$3:$D$100,2,FALSE)='Intermediate Lookups'!$A9&amp;'Intermediate Lookups'!J$1,$B$14, ""))</f>
        <v/>
      </c>
      <c r="K24" s="10" t="str">
        <f>IF($B$14="","",IF(VLOOKUP($B$14,Samples!$A$3:$D$100,2,FALSE)='Intermediate Lookups'!$A9&amp;'Intermediate Lookups'!K$1,$B$14, ""))</f>
        <v/>
      </c>
      <c r="L24" s="10" t="str">
        <f>IF($B$14="","",IF(VLOOKUP($B$14,Samples!$A$3:$D$100,2,FALSE)='Intermediate Lookups'!$A9&amp;'Intermediate Lookups'!L$1,$B$14, ""))</f>
        <v/>
      </c>
      <c r="M24" s="10" t="str">
        <f>IF($B$14="","",IF(VLOOKUP($B$14,Samples!$A$3:$D$100,2,FALSE)='Intermediate Lookups'!$A9&amp;'Intermediate Lookups'!M$1,$B$14, ""))</f>
        <v/>
      </c>
    </row>
    <row r="26" spans="1:14" x14ac:dyDescent="0.25">
      <c r="A26" t="str">
        <f>IF(B26="","","Pipetting step")</f>
        <v/>
      </c>
      <c r="B26" t="str">
        <f>IF(ISBLANK(Samples!A55),"",Samples!A55)</f>
        <v/>
      </c>
      <c r="C26" t="str">
        <f>IF(B26="","",VLOOKUP(B26,Samples!$A$3:$D$100,4,FALSE))</f>
        <v/>
      </c>
      <c r="D26" t="str">
        <f>IF(B26="","",8)</f>
        <v/>
      </c>
      <c r="E26" t="str">
        <f>IF(B26="","",12)</f>
        <v/>
      </c>
      <c r="F26" t="str">
        <f>IF(B26="","","Standard")</f>
        <v/>
      </c>
      <c r="G26" t="str">
        <f>IF(B26="","","Color")</f>
        <v/>
      </c>
      <c r="I26" t="str">
        <f>IF(B26="","",6)</f>
        <v/>
      </c>
      <c r="J26" t="str">
        <f>IF(B26="","",6)</f>
        <v/>
      </c>
      <c r="K26" t="str">
        <f>IF(B26="","","Normal")</f>
        <v/>
      </c>
      <c r="L26" t="str">
        <f>IF(B26="","","Single-channel")</f>
        <v/>
      </c>
      <c r="M26" t="str">
        <f>IF(B26="","","No")</f>
        <v/>
      </c>
      <c r="N26" t="str">
        <f>IF(B26="","","No")</f>
        <v/>
      </c>
    </row>
    <row r="27" spans="1:14" x14ac:dyDescent="0.25">
      <c r="M27" t="str">
        <f>IF(B26="","","Per well")</f>
        <v/>
      </c>
      <c r="N27" t="str">
        <f>IF(B26="","","On source")</f>
        <v/>
      </c>
    </row>
    <row r="28" spans="1:14" x14ac:dyDescent="0.25">
      <c r="B28" t="str">
        <f>IF(B26="","",1)</f>
        <v/>
      </c>
      <c r="C28" t="str">
        <f>IF(B26="","",2)</f>
        <v/>
      </c>
      <c r="D28" t="str">
        <f>IF(B26="","",3)</f>
        <v/>
      </c>
      <c r="E28" t="str">
        <f>IF(B26="","",4)</f>
        <v/>
      </c>
      <c r="F28" t="str">
        <f>IF(B26="","",5)</f>
        <v/>
      </c>
      <c r="G28" t="str">
        <f>IF(B26="","",6)</f>
        <v/>
      </c>
      <c r="H28" t="str">
        <f>IF(B26="","",7)</f>
        <v/>
      </c>
      <c r="I28" t="str">
        <f>IF(B26="","",8)</f>
        <v/>
      </c>
      <c r="J28" t="str">
        <f>IF(B26="","",9)</f>
        <v/>
      </c>
      <c r="K28" t="str">
        <f>IF(B26="","",10)</f>
        <v/>
      </c>
      <c r="L28" t="str">
        <f>IF(B26="","",11)</f>
        <v/>
      </c>
      <c r="M28" t="str">
        <f>IF(B26="","",12)</f>
        <v/>
      </c>
    </row>
    <row r="29" spans="1:14" x14ac:dyDescent="0.25">
      <c r="A29" t="str">
        <f>IF(B26="","","A")</f>
        <v/>
      </c>
      <c r="B29" s="10" t="str">
        <f>IF($B$26="","",IF(VLOOKUP($B$26,Samples!$A$3:$D$100,2,FALSE)='Intermediate Lookups'!$A2&amp;'Intermediate Lookups'!B$1,$B$26, ""))</f>
        <v/>
      </c>
      <c r="C29" s="10" t="str">
        <f>IF($B$26="","",IF(VLOOKUP($B$26,Samples!$A$3:$D$100,2,FALSE)='Intermediate Lookups'!$A2&amp;'Intermediate Lookups'!C$1,$B$26, ""))</f>
        <v/>
      </c>
      <c r="D29" s="10" t="str">
        <f>IF($B$26="","",IF(VLOOKUP($B$26,Samples!$A$3:$D$100,2,FALSE)='Intermediate Lookups'!$A2&amp;'Intermediate Lookups'!D$1,$B$26, ""))</f>
        <v/>
      </c>
      <c r="E29" s="10" t="str">
        <f>IF($B$26="","",IF(VLOOKUP($B$26,Samples!$A$3:$D$100,2,FALSE)='Intermediate Lookups'!$A2&amp;'Intermediate Lookups'!E$1,$B$26, ""))</f>
        <v/>
      </c>
      <c r="F29" s="10" t="str">
        <f>IF($B$26="","",IF(VLOOKUP($B$26,Samples!$A$3:$D$100,2,FALSE)='Intermediate Lookups'!$A2&amp;'Intermediate Lookups'!F$1,$B$26, ""))</f>
        <v/>
      </c>
      <c r="G29" s="10" t="str">
        <f>IF($B$26="","",IF(VLOOKUP($B$26,Samples!$A$3:$D$100,2,FALSE)='Intermediate Lookups'!$A2&amp;'Intermediate Lookups'!G$1,$B$26, ""))</f>
        <v/>
      </c>
      <c r="H29" s="10" t="str">
        <f>IF($B$26="","",IF(VLOOKUP($B$26,Samples!$A$3:$D$100,2,FALSE)='Intermediate Lookups'!$A2&amp;'Intermediate Lookups'!H$1,$B$26, ""))</f>
        <v/>
      </c>
      <c r="I29" s="10" t="str">
        <f>IF($B$26="","",IF(VLOOKUP($B$26,Samples!$A$3:$D$100,2,FALSE)='Intermediate Lookups'!$A2&amp;'Intermediate Lookups'!I$1,$B$26, ""))</f>
        <v/>
      </c>
      <c r="J29" s="10" t="str">
        <f>IF($B$26="","",IF(VLOOKUP($B$26,Samples!$A$3:$D$100,2,FALSE)='Intermediate Lookups'!$A2&amp;'Intermediate Lookups'!J$1,$B$26, ""))</f>
        <v/>
      </c>
      <c r="K29" s="10" t="str">
        <f>IF($B$26="","",IF(VLOOKUP($B$26,Samples!$A$3:$D$100,2,FALSE)='Intermediate Lookups'!$A2&amp;'Intermediate Lookups'!K$1,$B$26, ""))</f>
        <v/>
      </c>
      <c r="L29" s="10" t="str">
        <f>IF($B$26="","",IF(VLOOKUP($B$26,Samples!$A$3:$D$100,2,FALSE)='Intermediate Lookups'!$A2&amp;'Intermediate Lookups'!L$1,$B$26, ""))</f>
        <v/>
      </c>
      <c r="M29" s="10" t="str">
        <f>IF($B$26="","",IF(VLOOKUP($B$26,Samples!$A$3:$D$100,2,FALSE)='Intermediate Lookups'!$A2&amp;'Intermediate Lookups'!M$1,$B$26, ""))</f>
        <v/>
      </c>
    </row>
    <row r="30" spans="1:14" x14ac:dyDescent="0.25">
      <c r="A30" t="str">
        <f>IF(B26="","","B")</f>
        <v/>
      </c>
      <c r="B30" s="10" t="str">
        <f>IF($B$26="","",IF(VLOOKUP($B$26,Samples!$A$3:$D$100,2,FALSE)='Intermediate Lookups'!$A3&amp;'Intermediate Lookups'!B$1,$B$26, ""))</f>
        <v/>
      </c>
      <c r="C30" s="10" t="str">
        <f>IF($B$26="","",IF(VLOOKUP($B$26,Samples!$A$3:$D$100,2,FALSE)='Intermediate Lookups'!$A3&amp;'Intermediate Lookups'!C$1,$B$26, ""))</f>
        <v/>
      </c>
      <c r="D30" s="10" t="str">
        <f>IF($B$26="","",IF(VLOOKUP($B$26,Samples!$A$3:$D$100,2,FALSE)='Intermediate Lookups'!$A3&amp;'Intermediate Lookups'!D$1,$B$26, ""))</f>
        <v/>
      </c>
      <c r="E30" s="10" t="str">
        <f>IF($B$26="","",IF(VLOOKUP($B$26,Samples!$A$3:$D$100,2,FALSE)='Intermediate Lookups'!$A3&amp;'Intermediate Lookups'!E$1,$B$26, ""))</f>
        <v/>
      </c>
      <c r="F30" s="10" t="str">
        <f>IF($B$26="","",IF(VLOOKUP($B$26,Samples!$A$3:$D$100,2,FALSE)='Intermediate Lookups'!$A3&amp;'Intermediate Lookups'!F$1,$B$26, ""))</f>
        <v/>
      </c>
      <c r="G30" s="10" t="str">
        <f>IF($B$26="","",IF(VLOOKUP($B$26,Samples!$A$3:$D$100,2,FALSE)='Intermediate Lookups'!$A3&amp;'Intermediate Lookups'!G$1,$B$26, ""))</f>
        <v/>
      </c>
      <c r="H30" s="10" t="str">
        <f>IF($B$26="","",IF(VLOOKUP($B$26,Samples!$A$3:$D$100,2,FALSE)='Intermediate Lookups'!$A3&amp;'Intermediate Lookups'!H$1,$B$26, ""))</f>
        <v/>
      </c>
      <c r="I30" s="10" t="str">
        <f>IF($B$26="","",IF(VLOOKUP($B$26,Samples!$A$3:$D$100,2,FALSE)='Intermediate Lookups'!$A3&amp;'Intermediate Lookups'!I$1,$B$26, ""))</f>
        <v/>
      </c>
      <c r="J30" s="10" t="str">
        <f>IF($B$26="","",IF(VLOOKUP($B$26,Samples!$A$3:$D$100,2,FALSE)='Intermediate Lookups'!$A3&amp;'Intermediate Lookups'!J$1,$B$26, ""))</f>
        <v/>
      </c>
      <c r="K30" s="10" t="str">
        <f>IF($B$26="","",IF(VLOOKUP($B$26,Samples!$A$3:$D$100,2,FALSE)='Intermediate Lookups'!$A3&amp;'Intermediate Lookups'!K$1,$B$26, ""))</f>
        <v/>
      </c>
      <c r="L30" s="10" t="str">
        <f>IF($B$26="","",IF(VLOOKUP($B$26,Samples!$A$3:$D$100,2,FALSE)='Intermediate Lookups'!$A3&amp;'Intermediate Lookups'!L$1,$B$26, ""))</f>
        <v/>
      </c>
      <c r="M30" s="10" t="str">
        <f>IF($B$26="","",IF(VLOOKUP($B$26,Samples!$A$3:$D$100,2,FALSE)='Intermediate Lookups'!$A3&amp;'Intermediate Lookups'!M$1,$B$26, ""))</f>
        <v/>
      </c>
    </row>
    <row r="31" spans="1:14" x14ac:dyDescent="0.25">
      <c r="A31" t="str">
        <f>IF(B26="","","C")</f>
        <v/>
      </c>
      <c r="B31" s="10" t="str">
        <f>IF($B$26="","",IF(VLOOKUP($B$26,Samples!$A$3:$D$100,2,FALSE)='Intermediate Lookups'!$A4&amp;'Intermediate Lookups'!B$1,$B$26, ""))</f>
        <v/>
      </c>
      <c r="C31" s="10" t="str">
        <f>IF($B$26="","",IF(VLOOKUP($B$26,Samples!$A$3:$D$100,2,FALSE)='Intermediate Lookups'!$A4&amp;'Intermediate Lookups'!C$1,$B$26, ""))</f>
        <v/>
      </c>
      <c r="D31" s="10" t="str">
        <f>IF($B$26="","",IF(VLOOKUP($B$26,Samples!$A$3:$D$100,2,FALSE)='Intermediate Lookups'!$A4&amp;'Intermediate Lookups'!D$1,$B$26, ""))</f>
        <v/>
      </c>
      <c r="E31" s="10" t="str">
        <f>IF($B$26="","",IF(VLOOKUP($B$26,Samples!$A$3:$D$100,2,FALSE)='Intermediate Lookups'!$A4&amp;'Intermediate Lookups'!E$1,$B$26, ""))</f>
        <v/>
      </c>
      <c r="F31" s="10" t="str">
        <f>IF($B$26="","",IF(VLOOKUP($B$26,Samples!$A$3:$D$100,2,FALSE)='Intermediate Lookups'!$A4&amp;'Intermediate Lookups'!F$1,$B$26, ""))</f>
        <v/>
      </c>
      <c r="G31" s="10" t="str">
        <f>IF($B$26="","",IF(VLOOKUP($B$26,Samples!$A$3:$D$100,2,FALSE)='Intermediate Lookups'!$A4&amp;'Intermediate Lookups'!G$1,$B$26, ""))</f>
        <v/>
      </c>
      <c r="H31" s="10" t="str">
        <f>IF($B$26="","",IF(VLOOKUP($B$26,Samples!$A$3:$D$100,2,FALSE)='Intermediate Lookups'!$A4&amp;'Intermediate Lookups'!H$1,$B$26, ""))</f>
        <v/>
      </c>
      <c r="I31" s="10" t="str">
        <f>IF($B$26="","",IF(VLOOKUP($B$26,Samples!$A$3:$D$100,2,FALSE)='Intermediate Lookups'!$A4&amp;'Intermediate Lookups'!I$1,$B$26, ""))</f>
        <v/>
      </c>
      <c r="J31" s="10" t="str">
        <f>IF($B$26="","",IF(VLOOKUP($B$26,Samples!$A$3:$D$100,2,FALSE)='Intermediate Lookups'!$A4&amp;'Intermediate Lookups'!J$1,$B$26, ""))</f>
        <v/>
      </c>
      <c r="K31" s="10" t="str">
        <f>IF($B$26="","",IF(VLOOKUP($B$26,Samples!$A$3:$D$100,2,FALSE)='Intermediate Lookups'!$A4&amp;'Intermediate Lookups'!K$1,$B$26, ""))</f>
        <v/>
      </c>
      <c r="L31" s="10" t="str">
        <f>IF($B$26="","",IF(VLOOKUP($B$26,Samples!$A$3:$D$100,2,FALSE)='Intermediate Lookups'!$A4&amp;'Intermediate Lookups'!L$1,$B$26, ""))</f>
        <v/>
      </c>
      <c r="M31" s="10" t="str">
        <f>IF($B$26="","",IF(VLOOKUP($B$26,Samples!$A$3:$D$100,2,FALSE)='Intermediate Lookups'!$A4&amp;'Intermediate Lookups'!M$1,$B$26, ""))</f>
        <v/>
      </c>
    </row>
    <row r="32" spans="1:14" x14ac:dyDescent="0.25">
      <c r="A32" t="str">
        <f>IF(B26="","","D")</f>
        <v/>
      </c>
      <c r="B32" s="10" t="str">
        <f>IF($B$26="","",IF(VLOOKUP($B$26,Samples!$A$3:$D$100,2,FALSE)='Intermediate Lookups'!$A5&amp;'Intermediate Lookups'!B$1,$B$26, ""))</f>
        <v/>
      </c>
      <c r="C32" s="10" t="str">
        <f>IF($B$26="","",IF(VLOOKUP($B$26,Samples!$A$3:$D$100,2,FALSE)='Intermediate Lookups'!$A5&amp;'Intermediate Lookups'!C$1,$B$26, ""))</f>
        <v/>
      </c>
      <c r="D32" s="10" t="str">
        <f>IF($B$26="","",IF(VLOOKUP($B$26,Samples!$A$3:$D$100,2,FALSE)='Intermediate Lookups'!$A5&amp;'Intermediate Lookups'!D$1,$B$26, ""))</f>
        <v/>
      </c>
      <c r="E32" s="10" t="str">
        <f>IF($B$26="","",IF(VLOOKUP($B$26,Samples!$A$3:$D$100,2,FALSE)='Intermediate Lookups'!$A5&amp;'Intermediate Lookups'!E$1,$B$26, ""))</f>
        <v/>
      </c>
      <c r="F32" s="10" t="str">
        <f>IF($B$26="","",IF(VLOOKUP($B$26,Samples!$A$3:$D$100,2,FALSE)='Intermediate Lookups'!$A5&amp;'Intermediate Lookups'!F$1,$B$26, ""))</f>
        <v/>
      </c>
      <c r="G32" s="10" t="str">
        <f>IF($B$26="","",IF(VLOOKUP($B$26,Samples!$A$3:$D$100,2,FALSE)='Intermediate Lookups'!$A5&amp;'Intermediate Lookups'!G$1,$B$26, ""))</f>
        <v/>
      </c>
      <c r="H32" s="10" t="str">
        <f>IF($B$26="","",IF(VLOOKUP($B$26,Samples!$A$3:$D$100,2,FALSE)='Intermediate Lookups'!$A5&amp;'Intermediate Lookups'!H$1,$B$26, ""))</f>
        <v/>
      </c>
      <c r="I32" s="10" t="str">
        <f>IF($B$26="","",IF(VLOOKUP($B$26,Samples!$A$3:$D$100,2,FALSE)='Intermediate Lookups'!$A5&amp;'Intermediate Lookups'!I$1,$B$26, ""))</f>
        <v/>
      </c>
      <c r="J32" s="10" t="str">
        <f>IF($B$26="","",IF(VLOOKUP($B$26,Samples!$A$3:$D$100,2,FALSE)='Intermediate Lookups'!$A5&amp;'Intermediate Lookups'!J$1,$B$26, ""))</f>
        <v/>
      </c>
      <c r="K32" s="10" t="str">
        <f>IF($B$26="","",IF(VLOOKUP($B$26,Samples!$A$3:$D$100,2,FALSE)='Intermediate Lookups'!$A5&amp;'Intermediate Lookups'!K$1,$B$26, ""))</f>
        <v/>
      </c>
      <c r="L32" s="10" t="str">
        <f>IF($B$26="","",IF(VLOOKUP($B$26,Samples!$A$3:$D$100,2,FALSE)='Intermediate Lookups'!$A5&amp;'Intermediate Lookups'!L$1,$B$26, ""))</f>
        <v/>
      </c>
      <c r="M32" s="10" t="str">
        <f>IF($B$26="","",IF(VLOOKUP($B$26,Samples!$A$3:$D$100,2,FALSE)='Intermediate Lookups'!$A5&amp;'Intermediate Lookups'!M$1,$B$26, ""))</f>
        <v/>
      </c>
    </row>
    <row r="33" spans="1:14" x14ac:dyDescent="0.25">
      <c r="A33" t="str">
        <f>IF(B26="","","E")</f>
        <v/>
      </c>
      <c r="B33" s="10" t="str">
        <f>IF($B$26="","",IF(VLOOKUP($B$26,Samples!$A$3:$D$100,2,FALSE)='Intermediate Lookups'!$A6&amp;'Intermediate Lookups'!B$1,$B$26, ""))</f>
        <v/>
      </c>
      <c r="C33" s="10" t="str">
        <f>IF($B$26="","",IF(VLOOKUP($B$26,Samples!$A$3:$D$100,2,FALSE)='Intermediate Lookups'!$A6&amp;'Intermediate Lookups'!C$1,$B$26, ""))</f>
        <v/>
      </c>
      <c r="D33" s="10" t="str">
        <f>IF($B$26="","",IF(VLOOKUP($B$26,Samples!$A$3:$D$100,2,FALSE)='Intermediate Lookups'!$A6&amp;'Intermediate Lookups'!D$1,$B$26, ""))</f>
        <v/>
      </c>
      <c r="E33" s="10" t="str">
        <f>IF($B$26="","",IF(VLOOKUP($B$26,Samples!$A$3:$D$100,2,FALSE)='Intermediate Lookups'!$A6&amp;'Intermediate Lookups'!E$1,$B$26, ""))</f>
        <v/>
      </c>
      <c r="F33" s="10" t="str">
        <f>IF($B$26="","",IF(VLOOKUP($B$26,Samples!$A$3:$D$100,2,FALSE)='Intermediate Lookups'!$A6&amp;'Intermediate Lookups'!F$1,$B$26, ""))</f>
        <v/>
      </c>
      <c r="G33" s="10" t="str">
        <f>IF($B$26="","",IF(VLOOKUP($B$26,Samples!$A$3:$D$100,2,FALSE)='Intermediate Lookups'!$A6&amp;'Intermediate Lookups'!G$1,$B$26, ""))</f>
        <v/>
      </c>
      <c r="H33" s="10" t="str">
        <f>IF($B$26="","",IF(VLOOKUP($B$26,Samples!$A$3:$D$100,2,FALSE)='Intermediate Lookups'!$A6&amp;'Intermediate Lookups'!H$1,$B$26, ""))</f>
        <v/>
      </c>
      <c r="I33" s="10" t="str">
        <f>IF($B$26="","",IF(VLOOKUP($B$26,Samples!$A$3:$D$100,2,FALSE)='Intermediate Lookups'!$A6&amp;'Intermediate Lookups'!I$1,$B$26, ""))</f>
        <v/>
      </c>
      <c r="J33" s="10" t="str">
        <f>IF($B$26="","",IF(VLOOKUP($B$26,Samples!$A$3:$D$100,2,FALSE)='Intermediate Lookups'!$A6&amp;'Intermediate Lookups'!J$1,$B$26, ""))</f>
        <v/>
      </c>
      <c r="K33" s="10" t="str">
        <f>IF($B$26="","",IF(VLOOKUP($B$26,Samples!$A$3:$D$100,2,FALSE)='Intermediate Lookups'!$A6&amp;'Intermediate Lookups'!K$1,$B$26, ""))</f>
        <v/>
      </c>
      <c r="L33" s="10" t="str">
        <f>IF($B$26="","",IF(VLOOKUP($B$26,Samples!$A$3:$D$100,2,FALSE)='Intermediate Lookups'!$A6&amp;'Intermediate Lookups'!L$1,$B$26, ""))</f>
        <v/>
      </c>
      <c r="M33" s="10" t="str">
        <f>IF($B$26="","",IF(VLOOKUP($B$26,Samples!$A$3:$D$100,2,FALSE)='Intermediate Lookups'!$A6&amp;'Intermediate Lookups'!M$1,$B$26, ""))</f>
        <v/>
      </c>
    </row>
    <row r="34" spans="1:14" x14ac:dyDescent="0.25">
      <c r="A34" t="str">
        <f>IF(B26="","","F")</f>
        <v/>
      </c>
      <c r="B34" s="10" t="str">
        <f>IF($B$26="","",IF(VLOOKUP($B$26,Samples!$A$3:$D$100,2,FALSE)='Intermediate Lookups'!$A7&amp;'Intermediate Lookups'!B$1,$B$26, ""))</f>
        <v/>
      </c>
      <c r="C34" s="10" t="str">
        <f>IF($B$26="","",IF(VLOOKUP($B$26,Samples!$A$3:$D$100,2,FALSE)='Intermediate Lookups'!$A7&amp;'Intermediate Lookups'!C$1,$B$26, ""))</f>
        <v/>
      </c>
      <c r="D34" s="10" t="str">
        <f>IF($B$26="","",IF(VLOOKUP($B$26,Samples!$A$3:$D$100,2,FALSE)='Intermediate Lookups'!$A7&amp;'Intermediate Lookups'!D$1,$B$26, ""))</f>
        <v/>
      </c>
      <c r="E34" s="10" t="str">
        <f>IF($B$26="","",IF(VLOOKUP($B$26,Samples!$A$3:$D$100,2,FALSE)='Intermediate Lookups'!$A7&amp;'Intermediate Lookups'!E$1,$B$26, ""))</f>
        <v/>
      </c>
      <c r="F34" s="10" t="str">
        <f>IF($B$26="","",IF(VLOOKUP($B$26,Samples!$A$3:$D$100,2,FALSE)='Intermediate Lookups'!$A7&amp;'Intermediate Lookups'!F$1,$B$26, ""))</f>
        <v/>
      </c>
      <c r="G34" s="10" t="str">
        <f>IF($B$26="","",IF(VLOOKUP($B$26,Samples!$A$3:$D$100,2,FALSE)='Intermediate Lookups'!$A7&amp;'Intermediate Lookups'!G$1,$B$26, ""))</f>
        <v/>
      </c>
      <c r="H34" s="10" t="str">
        <f>IF($B$26="","",IF(VLOOKUP($B$26,Samples!$A$3:$D$100,2,FALSE)='Intermediate Lookups'!$A7&amp;'Intermediate Lookups'!H$1,$B$26, ""))</f>
        <v/>
      </c>
      <c r="I34" s="10" t="str">
        <f>IF($B$26="","",IF(VLOOKUP($B$26,Samples!$A$3:$D$100,2,FALSE)='Intermediate Lookups'!$A7&amp;'Intermediate Lookups'!I$1,$B$26, ""))</f>
        <v/>
      </c>
      <c r="J34" s="10" t="str">
        <f>IF($B$26="","",IF(VLOOKUP($B$26,Samples!$A$3:$D$100,2,FALSE)='Intermediate Lookups'!$A7&amp;'Intermediate Lookups'!J$1,$B$26, ""))</f>
        <v/>
      </c>
      <c r="K34" s="10" t="str">
        <f>IF($B$26="","",IF(VLOOKUP($B$26,Samples!$A$3:$D$100,2,FALSE)='Intermediate Lookups'!$A7&amp;'Intermediate Lookups'!K$1,$B$26, ""))</f>
        <v/>
      </c>
      <c r="L34" s="10" t="str">
        <f>IF($B$26="","",IF(VLOOKUP($B$26,Samples!$A$3:$D$100,2,FALSE)='Intermediate Lookups'!$A7&amp;'Intermediate Lookups'!L$1,$B$26, ""))</f>
        <v/>
      </c>
      <c r="M34" s="10" t="str">
        <f>IF($B$26="","",IF(VLOOKUP($B$26,Samples!$A$3:$D$100,2,FALSE)='Intermediate Lookups'!$A7&amp;'Intermediate Lookups'!M$1,$B$26, ""))</f>
        <v/>
      </c>
    </row>
    <row r="35" spans="1:14" x14ac:dyDescent="0.25">
      <c r="A35" t="str">
        <f>IF(B26="","","G")</f>
        <v/>
      </c>
      <c r="B35" s="10" t="str">
        <f>IF($B$26="","",IF(VLOOKUP($B$26,Samples!$A$3:$D$100,2,FALSE)='Intermediate Lookups'!$A8&amp;'Intermediate Lookups'!B$1,$B$26, ""))</f>
        <v/>
      </c>
      <c r="C35" s="10" t="str">
        <f>IF($B$26="","",IF(VLOOKUP($B$26,Samples!$A$3:$D$100,2,FALSE)='Intermediate Lookups'!$A8&amp;'Intermediate Lookups'!C$1,$B$26, ""))</f>
        <v/>
      </c>
      <c r="D35" s="10" t="str">
        <f>IF($B$26="","",IF(VLOOKUP($B$26,Samples!$A$3:$D$100,2,FALSE)='Intermediate Lookups'!$A8&amp;'Intermediate Lookups'!D$1,$B$26, ""))</f>
        <v/>
      </c>
      <c r="E35" s="10" t="str">
        <f>IF($B$26="","",IF(VLOOKUP($B$26,Samples!$A$3:$D$100,2,FALSE)='Intermediate Lookups'!$A8&amp;'Intermediate Lookups'!E$1,$B$26, ""))</f>
        <v/>
      </c>
      <c r="F35" s="10" t="str">
        <f>IF($B$26="","",IF(VLOOKUP($B$26,Samples!$A$3:$D$100,2,FALSE)='Intermediate Lookups'!$A8&amp;'Intermediate Lookups'!F$1,$B$26, ""))</f>
        <v/>
      </c>
      <c r="G35" s="10" t="str">
        <f>IF($B$26="","",IF(VLOOKUP($B$26,Samples!$A$3:$D$100,2,FALSE)='Intermediate Lookups'!$A8&amp;'Intermediate Lookups'!G$1,$B$26, ""))</f>
        <v/>
      </c>
      <c r="H35" s="10" t="str">
        <f>IF($B$26="","",IF(VLOOKUP($B$26,Samples!$A$3:$D$100,2,FALSE)='Intermediate Lookups'!$A8&amp;'Intermediate Lookups'!H$1,$B$26, ""))</f>
        <v/>
      </c>
      <c r="I35" s="10" t="str">
        <f>IF($B$26="","",IF(VLOOKUP($B$26,Samples!$A$3:$D$100,2,FALSE)='Intermediate Lookups'!$A8&amp;'Intermediate Lookups'!I$1,$B$26, ""))</f>
        <v/>
      </c>
      <c r="J35" s="10" t="str">
        <f>IF($B$26="","",IF(VLOOKUP($B$26,Samples!$A$3:$D$100,2,FALSE)='Intermediate Lookups'!$A8&amp;'Intermediate Lookups'!J$1,$B$26, ""))</f>
        <v/>
      </c>
      <c r="K35" s="10" t="str">
        <f>IF($B$26="","",IF(VLOOKUP($B$26,Samples!$A$3:$D$100,2,FALSE)='Intermediate Lookups'!$A8&amp;'Intermediate Lookups'!K$1,$B$26, ""))</f>
        <v/>
      </c>
      <c r="L35" s="10" t="str">
        <f>IF($B$26="","",IF(VLOOKUP($B$26,Samples!$A$3:$D$100,2,FALSE)='Intermediate Lookups'!$A8&amp;'Intermediate Lookups'!L$1,$B$26, ""))</f>
        <v/>
      </c>
      <c r="M35" s="10" t="str">
        <f>IF($B$26="","",IF(VLOOKUP($B$26,Samples!$A$3:$D$100,2,FALSE)='Intermediate Lookups'!$A8&amp;'Intermediate Lookups'!M$1,$B$26, ""))</f>
        <v/>
      </c>
    </row>
    <row r="36" spans="1:14" x14ac:dyDescent="0.25">
      <c r="A36" t="str">
        <f>IF(B26="","","H")</f>
        <v/>
      </c>
      <c r="B36" s="10" t="str">
        <f>IF($B$26="","",IF(VLOOKUP($B$26,Samples!$A$3:$D$100,2,FALSE)='Intermediate Lookups'!$A9&amp;'Intermediate Lookups'!B$1,$B$26, ""))</f>
        <v/>
      </c>
      <c r="C36" s="10" t="str">
        <f>IF($B$26="","",IF(VLOOKUP($B$26,Samples!$A$3:$D$100,2,FALSE)='Intermediate Lookups'!$A9&amp;'Intermediate Lookups'!C$1,$B$26, ""))</f>
        <v/>
      </c>
      <c r="D36" s="10" t="str">
        <f>IF($B$26="","",IF(VLOOKUP($B$26,Samples!$A$3:$D$100,2,FALSE)='Intermediate Lookups'!$A9&amp;'Intermediate Lookups'!D$1,$B$26, ""))</f>
        <v/>
      </c>
      <c r="E36" s="10" t="str">
        <f>IF($B$26="","",IF(VLOOKUP($B$26,Samples!$A$3:$D$100,2,FALSE)='Intermediate Lookups'!$A9&amp;'Intermediate Lookups'!E$1,$B$26, ""))</f>
        <v/>
      </c>
      <c r="F36" s="10" t="str">
        <f>IF($B$26="","",IF(VLOOKUP($B$26,Samples!$A$3:$D$100,2,FALSE)='Intermediate Lookups'!$A9&amp;'Intermediate Lookups'!F$1,$B$26, ""))</f>
        <v/>
      </c>
      <c r="G36" s="10" t="str">
        <f>IF($B$26="","",IF(VLOOKUP($B$26,Samples!$A$3:$D$100,2,FALSE)='Intermediate Lookups'!$A9&amp;'Intermediate Lookups'!G$1,$B$26, ""))</f>
        <v/>
      </c>
      <c r="H36" s="10" t="str">
        <f>IF($B$26="","",IF(VLOOKUP($B$26,Samples!$A$3:$D$100,2,FALSE)='Intermediate Lookups'!$A9&amp;'Intermediate Lookups'!H$1,$B$26, ""))</f>
        <v/>
      </c>
      <c r="I36" s="10" t="str">
        <f>IF($B$26="","",IF(VLOOKUP($B$26,Samples!$A$3:$D$100,2,FALSE)='Intermediate Lookups'!$A9&amp;'Intermediate Lookups'!I$1,$B$26, ""))</f>
        <v/>
      </c>
      <c r="J36" s="10" t="str">
        <f>IF($B$26="","",IF(VLOOKUP($B$26,Samples!$A$3:$D$100,2,FALSE)='Intermediate Lookups'!$A9&amp;'Intermediate Lookups'!J$1,$B$26, ""))</f>
        <v/>
      </c>
      <c r="K36" s="10" t="str">
        <f>IF($B$26="","",IF(VLOOKUP($B$26,Samples!$A$3:$D$100,2,FALSE)='Intermediate Lookups'!$A9&amp;'Intermediate Lookups'!K$1,$B$26, ""))</f>
        <v/>
      </c>
      <c r="L36" s="10" t="str">
        <f>IF($B$26="","",IF(VLOOKUP($B$26,Samples!$A$3:$D$100,2,FALSE)='Intermediate Lookups'!$A9&amp;'Intermediate Lookups'!L$1,$B$26, ""))</f>
        <v/>
      </c>
      <c r="M36" s="10" t="str">
        <f>IF($B$26="","",IF(VLOOKUP($B$26,Samples!$A$3:$D$100,2,FALSE)='Intermediate Lookups'!$A9&amp;'Intermediate Lookups'!M$1,$B$26, ""))</f>
        <v/>
      </c>
    </row>
    <row r="38" spans="1:14" x14ac:dyDescent="0.25">
      <c r="A38" t="str">
        <f>IF(B38="","","Pipetting step")</f>
        <v/>
      </c>
      <c r="B38" t="str">
        <f>IF(ISBLANK(Samples!A56),"",Samples!A56)</f>
        <v/>
      </c>
      <c r="C38" t="str">
        <f>IF(B38="","",VLOOKUP(B38,Samples!$A$3:$D$100,4,FALSE))</f>
        <v/>
      </c>
      <c r="D38" t="str">
        <f>IF(B38="","",8)</f>
        <v/>
      </c>
      <c r="E38" t="str">
        <f>IF(B38="","",12)</f>
        <v/>
      </c>
      <c r="F38" t="str">
        <f>IF(B38="","","Standard")</f>
        <v/>
      </c>
      <c r="G38" t="str">
        <f>IF(B38="","","Color")</f>
        <v/>
      </c>
      <c r="I38" t="str">
        <f>IF(B38="","",6)</f>
        <v/>
      </c>
      <c r="J38" t="str">
        <f>IF(B38="","",6)</f>
        <v/>
      </c>
      <c r="K38" t="str">
        <f>IF(B38="","","Normal")</f>
        <v/>
      </c>
      <c r="L38" t="str">
        <f>IF(B38="","","Single-channel")</f>
        <v/>
      </c>
      <c r="M38" t="str">
        <f>IF(B38="","","No")</f>
        <v/>
      </c>
      <c r="N38" t="str">
        <f>IF(B38="","","No")</f>
        <v/>
      </c>
    </row>
    <row r="39" spans="1:14" x14ac:dyDescent="0.25">
      <c r="M39" t="str">
        <f>IF(B38="","","Per well")</f>
        <v/>
      </c>
      <c r="N39" t="str">
        <f>IF(B38="","","On source")</f>
        <v/>
      </c>
    </row>
    <row r="40" spans="1:14" x14ac:dyDescent="0.25">
      <c r="B40" t="str">
        <f>IF(B38="","",1)</f>
        <v/>
      </c>
      <c r="C40" t="str">
        <f>IF(B38="","",2)</f>
        <v/>
      </c>
      <c r="D40" t="str">
        <f>IF(B38="","",3)</f>
        <v/>
      </c>
      <c r="E40" t="str">
        <f>IF(B38="","",4)</f>
        <v/>
      </c>
      <c r="F40" t="str">
        <f>IF(B38="","",5)</f>
        <v/>
      </c>
      <c r="G40" t="str">
        <f>IF(B38="","",6)</f>
        <v/>
      </c>
      <c r="H40" t="str">
        <f>IF(B38="","",7)</f>
        <v/>
      </c>
      <c r="I40" t="str">
        <f>IF(B38="","",8)</f>
        <v/>
      </c>
      <c r="J40" t="str">
        <f>IF(B38="","",9)</f>
        <v/>
      </c>
      <c r="K40" t="str">
        <f>IF(B38="","",10)</f>
        <v/>
      </c>
      <c r="L40" t="str">
        <f>IF(B38="","",11)</f>
        <v/>
      </c>
      <c r="M40" t="str">
        <f>IF(B38="","",12)</f>
        <v/>
      </c>
    </row>
    <row r="41" spans="1:14" x14ac:dyDescent="0.25">
      <c r="A41" t="str">
        <f>IF(B38="","","A")</f>
        <v/>
      </c>
      <c r="B41" s="10" t="str">
        <f>IF($B$38="","",IF(VLOOKUP($B$38,Samples!$A$3:$D$100,2,FALSE)='Intermediate Lookups'!$A2&amp;'Intermediate Lookups'!B$1,$B$38, ""))</f>
        <v/>
      </c>
      <c r="C41" s="10" t="str">
        <f>IF($B$38="","",IF(VLOOKUP($B$38,Samples!$A$3:$D$100,2,FALSE)='Intermediate Lookups'!$A2&amp;'Intermediate Lookups'!C$1,$B$38, ""))</f>
        <v/>
      </c>
      <c r="D41" s="10" t="str">
        <f>IF($B$38="","",IF(VLOOKUP($B$38,Samples!$A$3:$D$100,2,FALSE)='Intermediate Lookups'!$A2&amp;'Intermediate Lookups'!D$1,$B$38, ""))</f>
        <v/>
      </c>
      <c r="E41" s="10" t="str">
        <f>IF($B$38="","",IF(VLOOKUP($B$38,Samples!$A$3:$D$100,2,FALSE)='Intermediate Lookups'!$A2&amp;'Intermediate Lookups'!E$1,$B$38, ""))</f>
        <v/>
      </c>
      <c r="F41" s="10" t="str">
        <f>IF($B$38="","",IF(VLOOKUP($B$38,Samples!$A$3:$D$100,2,FALSE)='Intermediate Lookups'!$A2&amp;'Intermediate Lookups'!F$1,$B$38, ""))</f>
        <v/>
      </c>
      <c r="G41" s="10" t="str">
        <f>IF($B$38="","",IF(VLOOKUP($B$38,Samples!$A$3:$D$100,2,FALSE)='Intermediate Lookups'!$A2&amp;'Intermediate Lookups'!G$1,$B$38, ""))</f>
        <v/>
      </c>
      <c r="H41" s="10" t="str">
        <f>IF($B$38="","",IF(VLOOKUP($B$38,Samples!$A$3:$D$100,2,FALSE)='Intermediate Lookups'!$A2&amp;'Intermediate Lookups'!H$1,$B$38, ""))</f>
        <v/>
      </c>
      <c r="I41" s="10" t="str">
        <f>IF($B$38="","",IF(VLOOKUP($B$38,Samples!$A$3:$D$100,2,FALSE)='Intermediate Lookups'!$A2&amp;'Intermediate Lookups'!I$1,$B$38, ""))</f>
        <v/>
      </c>
      <c r="J41" s="10" t="str">
        <f>IF($B$38="","",IF(VLOOKUP($B$38,Samples!$A$3:$D$100,2,FALSE)='Intermediate Lookups'!$A2&amp;'Intermediate Lookups'!J$1,$B$38, ""))</f>
        <v/>
      </c>
      <c r="K41" s="10" t="str">
        <f>IF($B$38="","",IF(VLOOKUP($B$38,Samples!$A$3:$D$100,2,FALSE)='Intermediate Lookups'!$A2&amp;'Intermediate Lookups'!K$1,$B$38, ""))</f>
        <v/>
      </c>
      <c r="L41" s="10" t="str">
        <f>IF($B$38="","",IF(VLOOKUP($B$38,Samples!$A$3:$D$100,2,FALSE)='Intermediate Lookups'!$A2&amp;'Intermediate Lookups'!L$1,$B$38, ""))</f>
        <v/>
      </c>
      <c r="M41" s="10" t="str">
        <f>IF($B$38="","",IF(VLOOKUP($B$38,Samples!$A$3:$D$100,2,FALSE)='Intermediate Lookups'!$A2&amp;'Intermediate Lookups'!M$1,$B$38, ""))</f>
        <v/>
      </c>
    </row>
    <row r="42" spans="1:14" x14ac:dyDescent="0.25">
      <c r="A42" t="str">
        <f>IF(B38="","","B")</f>
        <v/>
      </c>
      <c r="B42" s="10" t="str">
        <f>IF($B$38="","",IF(VLOOKUP($B$38,Samples!$A$3:$D$100,2,FALSE)='Intermediate Lookups'!$A3&amp;'Intermediate Lookups'!B$1,$B$38, ""))</f>
        <v/>
      </c>
      <c r="C42" s="10" t="str">
        <f>IF($B$38="","",IF(VLOOKUP($B$38,Samples!$A$3:$D$100,2,FALSE)='Intermediate Lookups'!$A3&amp;'Intermediate Lookups'!C$1,$B$38, ""))</f>
        <v/>
      </c>
      <c r="D42" s="10" t="str">
        <f>IF($B$38="","",IF(VLOOKUP($B$38,Samples!$A$3:$D$100,2,FALSE)='Intermediate Lookups'!$A3&amp;'Intermediate Lookups'!D$1,$B$38, ""))</f>
        <v/>
      </c>
      <c r="E42" s="10" t="str">
        <f>IF($B$38="","",IF(VLOOKUP($B$38,Samples!$A$3:$D$100,2,FALSE)='Intermediate Lookups'!$A3&amp;'Intermediate Lookups'!E$1,$B$38, ""))</f>
        <v/>
      </c>
      <c r="F42" s="10" t="str">
        <f>IF($B$38="","",IF(VLOOKUP($B$38,Samples!$A$3:$D$100,2,FALSE)='Intermediate Lookups'!$A3&amp;'Intermediate Lookups'!F$1,$B$38, ""))</f>
        <v/>
      </c>
      <c r="G42" s="10" t="str">
        <f>IF($B$38="","",IF(VLOOKUP($B$38,Samples!$A$3:$D$100,2,FALSE)='Intermediate Lookups'!$A3&amp;'Intermediate Lookups'!G$1,$B$38, ""))</f>
        <v/>
      </c>
      <c r="H42" s="10" t="str">
        <f>IF($B$38="","",IF(VLOOKUP($B$38,Samples!$A$3:$D$100,2,FALSE)='Intermediate Lookups'!$A3&amp;'Intermediate Lookups'!H$1,$B$38, ""))</f>
        <v/>
      </c>
      <c r="I42" s="10" t="str">
        <f>IF($B$38="","",IF(VLOOKUP($B$38,Samples!$A$3:$D$100,2,FALSE)='Intermediate Lookups'!$A3&amp;'Intermediate Lookups'!I$1,$B$38, ""))</f>
        <v/>
      </c>
      <c r="J42" s="10" t="str">
        <f>IF($B$38="","",IF(VLOOKUP($B$38,Samples!$A$3:$D$100,2,FALSE)='Intermediate Lookups'!$A3&amp;'Intermediate Lookups'!J$1,$B$38, ""))</f>
        <v/>
      </c>
      <c r="K42" s="10" t="str">
        <f>IF($B$38="","",IF(VLOOKUP($B$38,Samples!$A$3:$D$100,2,FALSE)='Intermediate Lookups'!$A3&amp;'Intermediate Lookups'!K$1,$B$38, ""))</f>
        <v/>
      </c>
      <c r="L42" s="10" t="str">
        <f>IF($B$38="","",IF(VLOOKUP($B$38,Samples!$A$3:$D$100,2,FALSE)='Intermediate Lookups'!$A3&amp;'Intermediate Lookups'!L$1,$B$38, ""))</f>
        <v/>
      </c>
      <c r="M42" s="10" t="str">
        <f>IF($B$38="","",IF(VLOOKUP($B$38,Samples!$A$3:$D$100,2,FALSE)='Intermediate Lookups'!$A3&amp;'Intermediate Lookups'!M$1,$B$38, ""))</f>
        <v/>
      </c>
    </row>
    <row r="43" spans="1:14" x14ac:dyDescent="0.25">
      <c r="A43" t="str">
        <f>IF(B38="","","C")</f>
        <v/>
      </c>
      <c r="B43" s="10" t="str">
        <f>IF($B$38="","",IF(VLOOKUP($B$38,Samples!$A$3:$D$100,2,FALSE)='Intermediate Lookups'!$A4&amp;'Intermediate Lookups'!B$1,$B$38, ""))</f>
        <v/>
      </c>
      <c r="C43" s="10" t="str">
        <f>IF($B$38="","",IF(VLOOKUP($B$38,Samples!$A$3:$D$100,2,FALSE)='Intermediate Lookups'!$A4&amp;'Intermediate Lookups'!C$1,$B$38, ""))</f>
        <v/>
      </c>
      <c r="D43" s="10" t="str">
        <f>IF($B$38="","",IF(VLOOKUP($B$38,Samples!$A$3:$D$100,2,FALSE)='Intermediate Lookups'!$A4&amp;'Intermediate Lookups'!D$1,$B$38, ""))</f>
        <v/>
      </c>
      <c r="E43" s="10" t="str">
        <f>IF($B$38="","",IF(VLOOKUP($B$38,Samples!$A$3:$D$100,2,FALSE)='Intermediate Lookups'!$A4&amp;'Intermediate Lookups'!E$1,$B$38, ""))</f>
        <v/>
      </c>
      <c r="F43" s="10" t="str">
        <f>IF($B$38="","",IF(VLOOKUP($B$38,Samples!$A$3:$D$100,2,FALSE)='Intermediate Lookups'!$A4&amp;'Intermediate Lookups'!F$1,$B$38, ""))</f>
        <v/>
      </c>
      <c r="G43" s="10" t="str">
        <f>IF($B$38="","",IF(VLOOKUP($B$38,Samples!$A$3:$D$100,2,FALSE)='Intermediate Lookups'!$A4&amp;'Intermediate Lookups'!G$1,$B$38, ""))</f>
        <v/>
      </c>
      <c r="H43" s="10" t="str">
        <f>IF($B$38="","",IF(VLOOKUP($B$38,Samples!$A$3:$D$100,2,FALSE)='Intermediate Lookups'!$A4&amp;'Intermediate Lookups'!H$1,$B$38, ""))</f>
        <v/>
      </c>
      <c r="I43" s="10" t="str">
        <f>IF($B$38="","",IF(VLOOKUP($B$38,Samples!$A$3:$D$100,2,FALSE)='Intermediate Lookups'!$A4&amp;'Intermediate Lookups'!I$1,$B$38, ""))</f>
        <v/>
      </c>
      <c r="J43" s="10" t="str">
        <f>IF($B$38="","",IF(VLOOKUP($B$38,Samples!$A$3:$D$100,2,FALSE)='Intermediate Lookups'!$A4&amp;'Intermediate Lookups'!J$1,$B$38, ""))</f>
        <v/>
      </c>
      <c r="K43" s="10" t="str">
        <f>IF($B$38="","",IF(VLOOKUP($B$38,Samples!$A$3:$D$100,2,FALSE)='Intermediate Lookups'!$A4&amp;'Intermediate Lookups'!K$1,$B$38, ""))</f>
        <v/>
      </c>
      <c r="L43" s="10" t="str">
        <f>IF($B$38="","",IF(VLOOKUP($B$38,Samples!$A$3:$D$100,2,FALSE)='Intermediate Lookups'!$A4&amp;'Intermediate Lookups'!L$1,$B$38, ""))</f>
        <v/>
      </c>
      <c r="M43" s="10" t="str">
        <f>IF($B$38="","",IF(VLOOKUP($B$38,Samples!$A$3:$D$100,2,FALSE)='Intermediate Lookups'!$A4&amp;'Intermediate Lookups'!M$1,$B$38, ""))</f>
        <v/>
      </c>
    </row>
    <row r="44" spans="1:14" x14ac:dyDescent="0.25">
      <c r="A44" t="str">
        <f>IF(B38="","","D")</f>
        <v/>
      </c>
      <c r="B44" s="10" t="str">
        <f>IF($B$38="","",IF(VLOOKUP($B$38,Samples!$A$3:$D$100,2,FALSE)='Intermediate Lookups'!$A5&amp;'Intermediate Lookups'!B$1,$B$38, ""))</f>
        <v/>
      </c>
      <c r="C44" s="10" t="str">
        <f>IF($B$38="","",IF(VLOOKUP($B$38,Samples!$A$3:$D$100,2,FALSE)='Intermediate Lookups'!$A5&amp;'Intermediate Lookups'!C$1,$B$38, ""))</f>
        <v/>
      </c>
      <c r="D44" s="10" t="str">
        <f>IF($B$38="","",IF(VLOOKUP($B$38,Samples!$A$3:$D$100,2,FALSE)='Intermediate Lookups'!$A5&amp;'Intermediate Lookups'!D$1,$B$38, ""))</f>
        <v/>
      </c>
      <c r="E44" s="10" t="str">
        <f>IF($B$38="","",IF(VLOOKUP($B$38,Samples!$A$3:$D$100,2,FALSE)='Intermediate Lookups'!$A5&amp;'Intermediate Lookups'!E$1,$B$38, ""))</f>
        <v/>
      </c>
      <c r="F44" s="10" t="str">
        <f>IF($B$38="","",IF(VLOOKUP($B$38,Samples!$A$3:$D$100,2,FALSE)='Intermediate Lookups'!$A5&amp;'Intermediate Lookups'!F$1,$B$38, ""))</f>
        <v/>
      </c>
      <c r="G44" s="10" t="str">
        <f>IF($B$38="","",IF(VLOOKUP($B$38,Samples!$A$3:$D$100,2,FALSE)='Intermediate Lookups'!$A5&amp;'Intermediate Lookups'!G$1,$B$38, ""))</f>
        <v/>
      </c>
      <c r="H44" s="10" t="str">
        <f>IF($B$38="","",IF(VLOOKUP($B$38,Samples!$A$3:$D$100,2,FALSE)='Intermediate Lookups'!$A5&amp;'Intermediate Lookups'!H$1,$B$38, ""))</f>
        <v/>
      </c>
      <c r="I44" s="10" t="str">
        <f>IF($B$38="","",IF(VLOOKUP($B$38,Samples!$A$3:$D$100,2,FALSE)='Intermediate Lookups'!$A5&amp;'Intermediate Lookups'!I$1,$B$38, ""))</f>
        <v/>
      </c>
      <c r="J44" s="10" t="str">
        <f>IF($B$38="","",IF(VLOOKUP($B$38,Samples!$A$3:$D$100,2,FALSE)='Intermediate Lookups'!$A5&amp;'Intermediate Lookups'!J$1,$B$38, ""))</f>
        <v/>
      </c>
      <c r="K44" s="10" t="str">
        <f>IF($B$38="","",IF(VLOOKUP($B$38,Samples!$A$3:$D$100,2,FALSE)='Intermediate Lookups'!$A5&amp;'Intermediate Lookups'!K$1,$B$38, ""))</f>
        <v/>
      </c>
      <c r="L44" s="10" t="str">
        <f>IF($B$38="","",IF(VLOOKUP($B$38,Samples!$A$3:$D$100,2,FALSE)='Intermediate Lookups'!$A5&amp;'Intermediate Lookups'!L$1,$B$38, ""))</f>
        <v/>
      </c>
      <c r="M44" s="10" t="str">
        <f>IF($B$38="","",IF(VLOOKUP($B$38,Samples!$A$3:$D$100,2,FALSE)='Intermediate Lookups'!$A5&amp;'Intermediate Lookups'!M$1,$B$38, ""))</f>
        <v/>
      </c>
    </row>
    <row r="45" spans="1:14" x14ac:dyDescent="0.25">
      <c r="A45" t="str">
        <f>IF(B38="","","E")</f>
        <v/>
      </c>
      <c r="B45" s="10" t="str">
        <f>IF($B$38="","",IF(VLOOKUP($B$38,Samples!$A$3:$D$100,2,FALSE)='Intermediate Lookups'!$A6&amp;'Intermediate Lookups'!B$1,$B$38, ""))</f>
        <v/>
      </c>
      <c r="C45" s="10" t="str">
        <f>IF($B$38="","",IF(VLOOKUP($B$38,Samples!$A$3:$D$100,2,FALSE)='Intermediate Lookups'!$A6&amp;'Intermediate Lookups'!C$1,$B$38, ""))</f>
        <v/>
      </c>
      <c r="D45" s="10" t="str">
        <f>IF($B$38="","",IF(VLOOKUP($B$38,Samples!$A$3:$D$100,2,FALSE)='Intermediate Lookups'!$A6&amp;'Intermediate Lookups'!D$1,$B$38, ""))</f>
        <v/>
      </c>
      <c r="E45" s="10" t="str">
        <f>IF($B$38="","",IF(VLOOKUP($B$38,Samples!$A$3:$D$100,2,FALSE)='Intermediate Lookups'!$A6&amp;'Intermediate Lookups'!E$1,$B$38, ""))</f>
        <v/>
      </c>
      <c r="F45" s="10" t="str">
        <f>IF($B$38="","",IF(VLOOKUP($B$38,Samples!$A$3:$D$100,2,FALSE)='Intermediate Lookups'!$A6&amp;'Intermediate Lookups'!F$1,$B$38, ""))</f>
        <v/>
      </c>
      <c r="G45" s="10" t="str">
        <f>IF($B$38="","",IF(VLOOKUP($B$38,Samples!$A$3:$D$100,2,FALSE)='Intermediate Lookups'!$A6&amp;'Intermediate Lookups'!G$1,$B$38, ""))</f>
        <v/>
      </c>
      <c r="H45" s="10" t="str">
        <f>IF($B$38="","",IF(VLOOKUP($B$38,Samples!$A$3:$D$100,2,FALSE)='Intermediate Lookups'!$A6&amp;'Intermediate Lookups'!H$1,$B$38, ""))</f>
        <v/>
      </c>
      <c r="I45" s="10" t="str">
        <f>IF($B$38="","",IF(VLOOKUP($B$38,Samples!$A$3:$D$100,2,FALSE)='Intermediate Lookups'!$A6&amp;'Intermediate Lookups'!I$1,$B$38, ""))</f>
        <v/>
      </c>
      <c r="J45" s="10" t="str">
        <f>IF($B$38="","",IF(VLOOKUP($B$38,Samples!$A$3:$D$100,2,FALSE)='Intermediate Lookups'!$A6&amp;'Intermediate Lookups'!J$1,$B$38, ""))</f>
        <v/>
      </c>
      <c r="K45" s="10" t="str">
        <f>IF($B$38="","",IF(VLOOKUP($B$38,Samples!$A$3:$D$100,2,FALSE)='Intermediate Lookups'!$A6&amp;'Intermediate Lookups'!K$1,$B$38, ""))</f>
        <v/>
      </c>
      <c r="L45" s="10" t="str">
        <f>IF($B$38="","",IF(VLOOKUP($B$38,Samples!$A$3:$D$100,2,FALSE)='Intermediate Lookups'!$A6&amp;'Intermediate Lookups'!L$1,$B$38, ""))</f>
        <v/>
      </c>
      <c r="M45" s="10" t="str">
        <f>IF($B$38="","",IF(VLOOKUP($B$38,Samples!$A$3:$D$100,2,FALSE)='Intermediate Lookups'!$A6&amp;'Intermediate Lookups'!M$1,$B$38, ""))</f>
        <v/>
      </c>
    </row>
    <row r="46" spans="1:14" x14ac:dyDescent="0.25">
      <c r="A46" t="str">
        <f>IF(B38="","","F")</f>
        <v/>
      </c>
      <c r="B46" s="10" t="str">
        <f>IF($B$38="","",IF(VLOOKUP($B$38,Samples!$A$3:$D$100,2,FALSE)='Intermediate Lookups'!$A7&amp;'Intermediate Lookups'!B$1,$B$38, ""))</f>
        <v/>
      </c>
      <c r="C46" s="10" t="str">
        <f>IF($B$38="","",IF(VLOOKUP($B$38,Samples!$A$3:$D$100,2,FALSE)='Intermediate Lookups'!$A7&amp;'Intermediate Lookups'!C$1,$B$38, ""))</f>
        <v/>
      </c>
      <c r="D46" s="10" t="str">
        <f>IF($B$38="","",IF(VLOOKUP($B$38,Samples!$A$3:$D$100,2,FALSE)='Intermediate Lookups'!$A7&amp;'Intermediate Lookups'!D$1,$B$38, ""))</f>
        <v/>
      </c>
      <c r="E46" s="10" t="str">
        <f>IF($B$38="","",IF(VLOOKUP($B$38,Samples!$A$3:$D$100,2,FALSE)='Intermediate Lookups'!$A7&amp;'Intermediate Lookups'!E$1,$B$38, ""))</f>
        <v/>
      </c>
      <c r="F46" s="10" t="str">
        <f>IF($B$38="","",IF(VLOOKUP($B$38,Samples!$A$3:$D$100,2,FALSE)='Intermediate Lookups'!$A7&amp;'Intermediate Lookups'!F$1,$B$38, ""))</f>
        <v/>
      </c>
      <c r="G46" s="10" t="str">
        <f>IF($B$38="","",IF(VLOOKUP($B$38,Samples!$A$3:$D$100,2,FALSE)='Intermediate Lookups'!$A7&amp;'Intermediate Lookups'!G$1,$B$38, ""))</f>
        <v/>
      </c>
      <c r="H46" s="10" t="str">
        <f>IF($B$38="","",IF(VLOOKUP($B$38,Samples!$A$3:$D$100,2,FALSE)='Intermediate Lookups'!$A7&amp;'Intermediate Lookups'!H$1,$B$38, ""))</f>
        <v/>
      </c>
      <c r="I46" s="10" t="str">
        <f>IF($B$38="","",IF(VLOOKUP($B$38,Samples!$A$3:$D$100,2,FALSE)='Intermediate Lookups'!$A7&amp;'Intermediate Lookups'!I$1,$B$38, ""))</f>
        <v/>
      </c>
      <c r="J46" s="10" t="str">
        <f>IF($B$38="","",IF(VLOOKUP($B$38,Samples!$A$3:$D$100,2,FALSE)='Intermediate Lookups'!$A7&amp;'Intermediate Lookups'!J$1,$B$38, ""))</f>
        <v/>
      </c>
      <c r="K46" s="10" t="str">
        <f>IF($B$38="","",IF(VLOOKUP($B$38,Samples!$A$3:$D$100,2,FALSE)='Intermediate Lookups'!$A7&amp;'Intermediate Lookups'!K$1,$B$38, ""))</f>
        <v/>
      </c>
      <c r="L46" s="10" t="str">
        <f>IF($B$38="","",IF(VLOOKUP($B$38,Samples!$A$3:$D$100,2,FALSE)='Intermediate Lookups'!$A7&amp;'Intermediate Lookups'!L$1,$B$38, ""))</f>
        <v/>
      </c>
      <c r="M46" s="10" t="str">
        <f>IF($B$38="","",IF(VLOOKUP($B$38,Samples!$A$3:$D$100,2,FALSE)='Intermediate Lookups'!$A7&amp;'Intermediate Lookups'!M$1,$B$38, ""))</f>
        <v/>
      </c>
    </row>
    <row r="47" spans="1:14" x14ac:dyDescent="0.25">
      <c r="A47" t="str">
        <f>IF(B38="","","G")</f>
        <v/>
      </c>
      <c r="B47" s="10" t="str">
        <f>IF($B$38="","",IF(VLOOKUP($B$38,Samples!$A$3:$D$100,2,FALSE)='Intermediate Lookups'!$A8&amp;'Intermediate Lookups'!B$1,$B$38, ""))</f>
        <v/>
      </c>
      <c r="C47" s="10" t="str">
        <f>IF($B$38="","",IF(VLOOKUP($B$38,Samples!$A$3:$D$100,2,FALSE)='Intermediate Lookups'!$A8&amp;'Intermediate Lookups'!C$1,$B$38, ""))</f>
        <v/>
      </c>
      <c r="D47" s="10" t="str">
        <f>IF($B$38="","",IF(VLOOKUP($B$38,Samples!$A$3:$D$100,2,FALSE)='Intermediate Lookups'!$A8&amp;'Intermediate Lookups'!D$1,$B$38, ""))</f>
        <v/>
      </c>
      <c r="E47" s="10" t="str">
        <f>IF($B$38="","",IF(VLOOKUP($B$38,Samples!$A$3:$D$100,2,FALSE)='Intermediate Lookups'!$A8&amp;'Intermediate Lookups'!E$1,$B$38, ""))</f>
        <v/>
      </c>
      <c r="F47" s="10" t="str">
        <f>IF($B$38="","",IF(VLOOKUP($B$38,Samples!$A$3:$D$100,2,FALSE)='Intermediate Lookups'!$A8&amp;'Intermediate Lookups'!F$1,$B$38, ""))</f>
        <v/>
      </c>
      <c r="G47" s="10" t="str">
        <f>IF($B$38="","",IF(VLOOKUP($B$38,Samples!$A$3:$D$100,2,FALSE)='Intermediate Lookups'!$A8&amp;'Intermediate Lookups'!G$1,$B$38, ""))</f>
        <v/>
      </c>
      <c r="H47" s="10" t="str">
        <f>IF($B$38="","",IF(VLOOKUP($B$38,Samples!$A$3:$D$100,2,FALSE)='Intermediate Lookups'!$A8&amp;'Intermediate Lookups'!H$1,$B$38, ""))</f>
        <v/>
      </c>
      <c r="I47" s="10" t="str">
        <f>IF($B$38="","",IF(VLOOKUP($B$38,Samples!$A$3:$D$100,2,FALSE)='Intermediate Lookups'!$A8&amp;'Intermediate Lookups'!I$1,$B$38, ""))</f>
        <v/>
      </c>
      <c r="J47" s="10" t="str">
        <f>IF($B$38="","",IF(VLOOKUP($B$38,Samples!$A$3:$D$100,2,FALSE)='Intermediate Lookups'!$A8&amp;'Intermediate Lookups'!J$1,$B$38, ""))</f>
        <v/>
      </c>
      <c r="K47" s="10" t="str">
        <f>IF($B$38="","",IF(VLOOKUP($B$38,Samples!$A$3:$D$100,2,FALSE)='Intermediate Lookups'!$A8&amp;'Intermediate Lookups'!K$1,$B$38, ""))</f>
        <v/>
      </c>
      <c r="L47" s="10" t="str">
        <f>IF($B$38="","",IF(VLOOKUP($B$38,Samples!$A$3:$D$100,2,FALSE)='Intermediate Lookups'!$A8&amp;'Intermediate Lookups'!L$1,$B$38, ""))</f>
        <v/>
      </c>
      <c r="M47" s="10" t="str">
        <f>IF($B$38="","",IF(VLOOKUP($B$38,Samples!$A$3:$D$100,2,FALSE)='Intermediate Lookups'!$A8&amp;'Intermediate Lookups'!M$1,$B$38, ""))</f>
        <v/>
      </c>
    </row>
    <row r="48" spans="1:14" x14ac:dyDescent="0.25">
      <c r="A48" t="str">
        <f>IF(B38="","","H")</f>
        <v/>
      </c>
      <c r="B48" s="10" t="str">
        <f>IF($B$38="","",IF(VLOOKUP($B$38,Samples!$A$3:$D$100,2,FALSE)='Intermediate Lookups'!$A9&amp;'Intermediate Lookups'!B$1,$B$38, ""))</f>
        <v/>
      </c>
      <c r="C48" s="10" t="str">
        <f>IF($B$38="","",IF(VLOOKUP($B$38,Samples!$A$3:$D$100,2,FALSE)='Intermediate Lookups'!$A9&amp;'Intermediate Lookups'!C$1,$B$38, ""))</f>
        <v/>
      </c>
      <c r="D48" s="10" t="str">
        <f>IF($B$38="","",IF(VLOOKUP($B$38,Samples!$A$3:$D$100,2,FALSE)='Intermediate Lookups'!$A9&amp;'Intermediate Lookups'!D$1,$B$38, ""))</f>
        <v/>
      </c>
      <c r="E48" s="10" t="str">
        <f>IF($B$38="","",IF(VLOOKUP($B$38,Samples!$A$3:$D$100,2,FALSE)='Intermediate Lookups'!$A9&amp;'Intermediate Lookups'!E$1,$B$38, ""))</f>
        <v/>
      </c>
      <c r="F48" s="10" t="str">
        <f>IF($B$38="","",IF(VLOOKUP($B$38,Samples!$A$3:$D$100,2,FALSE)='Intermediate Lookups'!$A9&amp;'Intermediate Lookups'!F$1,$B$38, ""))</f>
        <v/>
      </c>
      <c r="G48" s="10" t="str">
        <f>IF($B$38="","",IF(VLOOKUP($B$38,Samples!$A$3:$D$100,2,FALSE)='Intermediate Lookups'!$A9&amp;'Intermediate Lookups'!G$1,$B$38, ""))</f>
        <v/>
      </c>
      <c r="H48" s="10" t="str">
        <f>IF($B$38="","",IF(VLOOKUP($B$38,Samples!$A$3:$D$100,2,FALSE)='Intermediate Lookups'!$A9&amp;'Intermediate Lookups'!H$1,$B$38, ""))</f>
        <v/>
      </c>
      <c r="I48" s="10" t="str">
        <f>IF($B$38="","",IF(VLOOKUP($B$38,Samples!$A$3:$D$100,2,FALSE)='Intermediate Lookups'!$A9&amp;'Intermediate Lookups'!I$1,$B$38, ""))</f>
        <v/>
      </c>
      <c r="J48" s="10" t="str">
        <f>IF($B$38="","",IF(VLOOKUP($B$38,Samples!$A$3:$D$100,2,FALSE)='Intermediate Lookups'!$A9&amp;'Intermediate Lookups'!J$1,$B$38, ""))</f>
        <v/>
      </c>
      <c r="K48" s="10" t="str">
        <f>IF($B$38="","",IF(VLOOKUP($B$38,Samples!$A$3:$D$100,2,FALSE)='Intermediate Lookups'!$A9&amp;'Intermediate Lookups'!K$1,$B$38, ""))</f>
        <v/>
      </c>
      <c r="L48" s="10" t="str">
        <f>IF($B$38="","",IF(VLOOKUP($B$38,Samples!$A$3:$D$100,2,FALSE)='Intermediate Lookups'!$A9&amp;'Intermediate Lookups'!L$1,$B$38, ""))</f>
        <v/>
      </c>
      <c r="M48" s="10" t="str">
        <f>IF($B$38="","",IF(VLOOKUP($B$38,Samples!$A$3:$D$100,2,FALSE)='Intermediate Lookups'!$A9&amp;'Intermediate Lookups'!M$1,$B$38, ""))</f>
        <v/>
      </c>
    </row>
    <row r="50" spans="1:14" x14ac:dyDescent="0.25">
      <c r="A50" t="str">
        <f>IF(B50="","","Pipetting step")</f>
        <v/>
      </c>
      <c r="B50" t="str">
        <f>IF(ISBLANK(Samples!A57),"",Samples!A57)</f>
        <v/>
      </c>
      <c r="C50" t="str">
        <f>IF(B50="","",VLOOKUP(B50,Samples!$A$3:$D$100,4,FALSE))</f>
        <v/>
      </c>
      <c r="D50" t="str">
        <f>IF(B50="","",8)</f>
        <v/>
      </c>
      <c r="E50" t="str">
        <f>IF(B50="","",12)</f>
        <v/>
      </c>
      <c r="F50" t="str">
        <f>IF(B50="","","Standard")</f>
        <v/>
      </c>
      <c r="G50" t="str">
        <f>IF(B50="","","Color")</f>
        <v/>
      </c>
      <c r="I50" t="str">
        <f>IF(B50="","",6)</f>
        <v/>
      </c>
      <c r="J50" t="str">
        <f>IF(B50="","",6)</f>
        <v/>
      </c>
      <c r="K50" t="str">
        <f>IF(B50="","","Normal")</f>
        <v/>
      </c>
      <c r="L50" t="str">
        <f>IF(B50="","","Single-channel")</f>
        <v/>
      </c>
      <c r="M50" t="str">
        <f>IF(B50="","","No")</f>
        <v/>
      </c>
      <c r="N50" t="str">
        <f>IF(B50="","","No")</f>
        <v/>
      </c>
    </row>
    <row r="51" spans="1:14" x14ac:dyDescent="0.25">
      <c r="M51" t="str">
        <f>IF(B50="","","Per well")</f>
        <v/>
      </c>
      <c r="N51" t="str">
        <f>IF(B50="","","On source")</f>
        <v/>
      </c>
    </row>
    <row r="52" spans="1:14" x14ac:dyDescent="0.25">
      <c r="B52" t="str">
        <f>IF(B50="","",1)</f>
        <v/>
      </c>
      <c r="C52" t="str">
        <f>IF(B50="","",2)</f>
        <v/>
      </c>
      <c r="D52" t="str">
        <f>IF(B50="","",3)</f>
        <v/>
      </c>
      <c r="E52" t="str">
        <f>IF(B50="","",4)</f>
        <v/>
      </c>
      <c r="F52" t="str">
        <f>IF(B50="","",5)</f>
        <v/>
      </c>
      <c r="G52" t="str">
        <f>IF(B50="","",6)</f>
        <v/>
      </c>
      <c r="H52" t="str">
        <f>IF(B50="","",7)</f>
        <v/>
      </c>
      <c r="I52" t="str">
        <f>IF(B50="","",8)</f>
        <v/>
      </c>
      <c r="J52" t="str">
        <f>IF(B50="","",9)</f>
        <v/>
      </c>
      <c r="K52" t="str">
        <f>IF(B50="","",10)</f>
        <v/>
      </c>
      <c r="L52" t="str">
        <f>IF(B50="","",11)</f>
        <v/>
      </c>
      <c r="M52" t="str">
        <f>IF(B50="","",12)</f>
        <v/>
      </c>
    </row>
    <row r="53" spans="1:14" x14ac:dyDescent="0.25">
      <c r="A53" t="str">
        <f>IF(B50="","","A")</f>
        <v/>
      </c>
      <c r="B53" s="10" t="str">
        <f>IF($B$50="","",IF(VLOOKUP($B$50,Samples!$A$3:$D$100,2,FALSE)='Intermediate Lookups'!$A2&amp;'Intermediate Lookups'!B$1,$B$50, ""))</f>
        <v/>
      </c>
      <c r="C53" s="10" t="str">
        <f>IF($B$50="","",IF(VLOOKUP($B$50,Samples!$A$3:$D$100,2,FALSE)='Intermediate Lookups'!$A2&amp;'Intermediate Lookups'!C$1,$B$50, ""))</f>
        <v/>
      </c>
      <c r="D53" s="10" t="str">
        <f>IF($B$50="","",IF(VLOOKUP($B$50,Samples!$A$3:$D$100,2,FALSE)='Intermediate Lookups'!$A2&amp;'Intermediate Lookups'!D$1,$B$50, ""))</f>
        <v/>
      </c>
      <c r="E53" s="10" t="str">
        <f>IF($B$50="","",IF(VLOOKUP($B$50,Samples!$A$3:$D$100,2,FALSE)='Intermediate Lookups'!$A2&amp;'Intermediate Lookups'!E$1,$B$50, ""))</f>
        <v/>
      </c>
      <c r="F53" s="10" t="str">
        <f>IF($B$50="","",IF(VLOOKUP($B$50,Samples!$A$3:$D$100,2,FALSE)='Intermediate Lookups'!$A2&amp;'Intermediate Lookups'!F$1,$B$50, ""))</f>
        <v/>
      </c>
      <c r="G53" s="10" t="str">
        <f>IF($B$50="","",IF(VLOOKUP($B$50,Samples!$A$3:$D$100,2,FALSE)='Intermediate Lookups'!$A2&amp;'Intermediate Lookups'!G$1,$B$50, ""))</f>
        <v/>
      </c>
      <c r="H53" s="10" t="str">
        <f>IF($B$50="","",IF(VLOOKUP($B$50,Samples!$A$3:$D$100,2,FALSE)='Intermediate Lookups'!$A2&amp;'Intermediate Lookups'!H$1,$B$50, ""))</f>
        <v/>
      </c>
      <c r="I53" s="10" t="str">
        <f>IF($B$50="","",IF(VLOOKUP($B$50,Samples!$A$3:$D$100,2,FALSE)='Intermediate Lookups'!$A2&amp;'Intermediate Lookups'!I$1,$B$50, ""))</f>
        <v/>
      </c>
      <c r="J53" s="10" t="str">
        <f>IF($B$50="","",IF(VLOOKUP($B$50,Samples!$A$3:$D$100,2,FALSE)='Intermediate Lookups'!$A2&amp;'Intermediate Lookups'!J$1,$B$50, ""))</f>
        <v/>
      </c>
      <c r="K53" s="10" t="str">
        <f>IF($B$50="","",IF(VLOOKUP($B$50,Samples!$A$3:$D$100,2,FALSE)='Intermediate Lookups'!$A2&amp;'Intermediate Lookups'!K$1,$B$50, ""))</f>
        <v/>
      </c>
      <c r="L53" s="10" t="str">
        <f>IF($B$50="","",IF(VLOOKUP($B$50,Samples!$A$3:$D$100,2,FALSE)='Intermediate Lookups'!$A2&amp;'Intermediate Lookups'!L$1,$B$50, ""))</f>
        <v/>
      </c>
      <c r="M53" s="10" t="str">
        <f>IF($B$50="","",IF(VLOOKUP($B$50,Samples!$A$3:$D$100,2,FALSE)='Intermediate Lookups'!$A2&amp;'Intermediate Lookups'!M$1,$B$50, ""))</f>
        <v/>
      </c>
    </row>
    <row r="54" spans="1:14" x14ac:dyDescent="0.25">
      <c r="A54" t="str">
        <f>IF(B50="","","B")</f>
        <v/>
      </c>
      <c r="B54" s="10" t="str">
        <f>IF($B$50="","",IF(VLOOKUP($B$50,Samples!$A$3:$D$100,2,FALSE)='Intermediate Lookups'!$A3&amp;'Intermediate Lookups'!B$1,$B$50, ""))</f>
        <v/>
      </c>
      <c r="C54" s="10" t="str">
        <f>IF($B$50="","",IF(VLOOKUP($B$50,Samples!$A$3:$D$100,2,FALSE)='Intermediate Lookups'!$A3&amp;'Intermediate Lookups'!C$1,$B$50, ""))</f>
        <v/>
      </c>
      <c r="D54" s="10" t="str">
        <f>IF($B$50="","",IF(VLOOKUP($B$50,Samples!$A$3:$D$100,2,FALSE)='Intermediate Lookups'!$A3&amp;'Intermediate Lookups'!D$1,$B$50, ""))</f>
        <v/>
      </c>
      <c r="E54" s="10" t="str">
        <f>IF($B$50="","",IF(VLOOKUP($B$50,Samples!$A$3:$D$100,2,FALSE)='Intermediate Lookups'!$A3&amp;'Intermediate Lookups'!E$1,$B$50, ""))</f>
        <v/>
      </c>
      <c r="F54" s="10" t="str">
        <f>IF($B$50="","",IF(VLOOKUP($B$50,Samples!$A$3:$D$100,2,FALSE)='Intermediate Lookups'!$A3&amp;'Intermediate Lookups'!F$1,$B$50, ""))</f>
        <v/>
      </c>
      <c r="G54" s="10" t="str">
        <f>IF($B$50="","",IF(VLOOKUP($B$50,Samples!$A$3:$D$100,2,FALSE)='Intermediate Lookups'!$A3&amp;'Intermediate Lookups'!G$1,$B$50, ""))</f>
        <v/>
      </c>
      <c r="H54" s="10" t="str">
        <f>IF($B$50="","",IF(VLOOKUP($B$50,Samples!$A$3:$D$100,2,FALSE)='Intermediate Lookups'!$A3&amp;'Intermediate Lookups'!H$1,$B$50, ""))</f>
        <v/>
      </c>
      <c r="I54" s="10" t="str">
        <f>IF($B$50="","",IF(VLOOKUP($B$50,Samples!$A$3:$D$100,2,FALSE)='Intermediate Lookups'!$A3&amp;'Intermediate Lookups'!I$1,$B$50, ""))</f>
        <v/>
      </c>
      <c r="J54" s="10" t="str">
        <f>IF($B$50="","",IF(VLOOKUP($B$50,Samples!$A$3:$D$100,2,FALSE)='Intermediate Lookups'!$A3&amp;'Intermediate Lookups'!J$1,$B$50, ""))</f>
        <v/>
      </c>
      <c r="K54" s="10" t="str">
        <f>IF($B$50="","",IF(VLOOKUP($B$50,Samples!$A$3:$D$100,2,FALSE)='Intermediate Lookups'!$A3&amp;'Intermediate Lookups'!K$1,$B$50, ""))</f>
        <v/>
      </c>
      <c r="L54" s="10" t="str">
        <f>IF($B$50="","",IF(VLOOKUP($B$50,Samples!$A$3:$D$100,2,FALSE)='Intermediate Lookups'!$A3&amp;'Intermediate Lookups'!L$1,$B$50, ""))</f>
        <v/>
      </c>
      <c r="M54" s="10" t="str">
        <f>IF($B$50="","",IF(VLOOKUP($B$50,Samples!$A$3:$D$100,2,FALSE)='Intermediate Lookups'!$A3&amp;'Intermediate Lookups'!M$1,$B$50, ""))</f>
        <v/>
      </c>
    </row>
    <row r="55" spans="1:14" x14ac:dyDescent="0.25">
      <c r="A55" t="str">
        <f>IF(B50="","","C")</f>
        <v/>
      </c>
      <c r="B55" s="10" t="str">
        <f>IF($B$50="","",IF(VLOOKUP($B$50,Samples!$A$3:$D$100,2,FALSE)='Intermediate Lookups'!$A4&amp;'Intermediate Lookups'!B$1,$B$50, ""))</f>
        <v/>
      </c>
      <c r="C55" s="10" t="str">
        <f>IF($B$50="","",IF(VLOOKUP($B$50,Samples!$A$3:$D$100,2,FALSE)='Intermediate Lookups'!$A4&amp;'Intermediate Lookups'!C$1,$B$50, ""))</f>
        <v/>
      </c>
      <c r="D55" s="10" t="str">
        <f>IF($B$50="","",IF(VLOOKUP($B$50,Samples!$A$3:$D$100,2,FALSE)='Intermediate Lookups'!$A4&amp;'Intermediate Lookups'!D$1,$B$50, ""))</f>
        <v/>
      </c>
      <c r="E55" s="10" t="str">
        <f>IF($B$50="","",IF(VLOOKUP($B$50,Samples!$A$3:$D$100,2,FALSE)='Intermediate Lookups'!$A4&amp;'Intermediate Lookups'!E$1,$B$50, ""))</f>
        <v/>
      </c>
      <c r="F55" s="10" t="str">
        <f>IF($B$50="","",IF(VLOOKUP($B$50,Samples!$A$3:$D$100,2,FALSE)='Intermediate Lookups'!$A4&amp;'Intermediate Lookups'!F$1,$B$50, ""))</f>
        <v/>
      </c>
      <c r="G55" s="10" t="str">
        <f>IF($B$50="","",IF(VLOOKUP($B$50,Samples!$A$3:$D$100,2,FALSE)='Intermediate Lookups'!$A4&amp;'Intermediate Lookups'!G$1,$B$50, ""))</f>
        <v/>
      </c>
      <c r="H55" s="10" t="str">
        <f>IF($B$50="","",IF(VLOOKUP($B$50,Samples!$A$3:$D$100,2,FALSE)='Intermediate Lookups'!$A4&amp;'Intermediate Lookups'!H$1,$B$50, ""))</f>
        <v/>
      </c>
      <c r="I55" s="10" t="str">
        <f>IF($B$50="","",IF(VLOOKUP($B$50,Samples!$A$3:$D$100,2,FALSE)='Intermediate Lookups'!$A4&amp;'Intermediate Lookups'!I$1,$B$50, ""))</f>
        <v/>
      </c>
      <c r="J55" s="10" t="str">
        <f>IF($B$50="","",IF(VLOOKUP($B$50,Samples!$A$3:$D$100,2,FALSE)='Intermediate Lookups'!$A4&amp;'Intermediate Lookups'!J$1,$B$50, ""))</f>
        <v/>
      </c>
      <c r="K55" s="10" t="str">
        <f>IF($B$50="","",IF(VLOOKUP($B$50,Samples!$A$3:$D$100,2,FALSE)='Intermediate Lookups'!$A4&amp;'Intermediate Lookups'!K$1,$B$50, ""))</f>
        <v/>
      </c>
      <c r="L55" s="10" t="str">
        <f>IF($B$50="","",IF(VLOOKUP($B$50,Samples!$A$3:$D$100,2,FALSE)='Intermediate Lookups'!$A4&amp;'Intermediate Lookups'!L$1,$B$50, ""))</f>
        <v/>
      </c>
      <c r="M55" s="10" t="str">
        <f>IF($B$50="","",IF(VLOOKUP($B$50,Samples!$A$3:$D$100,2,FALSE)='Intermediate Lookups'!$A4&amp;'Intermediate Lookups'!M$1,$B$50, ""))</f>
        <v/>
      </c>
    </row>
    <row r="56" spans="1:14" x14ac:dyDescent="0.25">
      <c r="A56" t="str">
        <f>IF(B50="","","D")</f>
        <v/>
      </c>
      <c r="B56" s="10" t="str">
        <f>IF($B$50="","",IF(VLOOKUP($B$50,Samples!$A$3:$D$100,2,FALSE)='Intermediate Lookups'!$A5&amp;'Intermediate Lookups'!B$1,$B$50, ""))</f>
        <v/>
      </c>
      <c r="C56" s="10" t="str">
        <f>IF($B$50="","",IF(VLOOKUP($B$50,Samples!$A$3:$D$100,2,FALSE)='Intermediate Lookups'!$A5&amp;'Intermediate Lookups'!C$1,$B$50, ""))</f>
        <v/>
      </c>
      <c r="D56" s="10" t="str">
        <f>IF($B$50="","",IF(VLOOKUP($B$50,Samples!$A$3:$D$100,2,FALSE)='Intermediate Lookups'!$A5&amp;'Intermediate Lookups'!D$1,$B$50, ""))</f>
        <v/>
      </c>
      <c r="E56" s="10" t="str">
        <f>IF($B$50="","",IF(VLOOKUP($B$50,Samples!$A$3:$D$100,2,FALSE)='Intermediate Lookups'!$A5&amp;'Intermediate Lookups'!E$1,$B$50, ""))</f>
        <v/>
      </c>
      <c r="F56" s="10" t="str">
        <f>IF($B$50="","",IF(VLOOKUP($B$50,Samples!$A$3:$D$100,2,FALSE)='Intermediate Lookups'!$A5&amp;'Intermediate Lookups'!F$1,$B$50, ""))</f>
        <v/>
      </c>
      <c r="G56" s="10" t="str">
        <f>IF($B$50="","",IF(VLOOKUP($B$50,Samples!$A$3:$D$100,2,FALSE)='Intermediate Lookups'!$A5&amp;'Intermediate Lookups'!G$1,$B$50, ""))</f>
        <v/>
      </c>
      <c r="H56" s="10" t="str">
        <f>IF($B$50="","",IF(VLOOKUP($B$50,Samples!$A$3:$D$100,2,FALSE)='Intermediate Lookups'!$A5&amp;'Intermediate Lookups'!H$1,$B$50, ""))</f>
        <v/>
      </c>
      <c r="I56" s="10" t="str">
        <f>IF($B$50="","",IF(VLOOKUP($B$50,Samples!$A$3:$D$100,2,FALSE)='Intermediate Lookups'!$A5&amp;'Intermediate Lookups'!I$1,$B$50, ""))</f>
        <v/>
      </c>
      <c r="J56" s="10" t="str">
        <f>IF($B$50="","",IF(VLOOKUP($B$50,Samples!$A$3:$D$100,2,FALSE)='Intermediate Lookups'!$A5&amp;'Intermediate Lookups'!J$1,$B$50, ""))</f>
        <v/>
      </c>
      <c r="K56" s="10" t="str">
        <f>IF($B$50="","",IF(VLOOKUP($B$50,Samples!$A$3:$D$100,2,FALSE)='Intermediate Lookups'!$A5&amp;'Intermediate Lookups'!K$1,$B$50, ""))</f>
        <v/>
      </c>
      <c r="L56" s="10" t="str">
        <f>IF($B$50="","",IF(VLOOKUP($B$50,Samples!$A$3:$D$100,2,FALSE)='Intermediate Lookups'!$A5&amp;'Intermediate Lookups'!L$1,$B$50, ""))</f>
        <v/>
      </c>
      <c r="M56" s="10" t="str">
        <f>IF($B$50="","",IF(VLOOKUP($B$50,Samples!$A$3:$D$100,2,FALSE)='Intermediate Lookups'!$A5&amp;'Intermediate Lookups'!M$1,$B$50, ""))</f>
        <v/>
      </c>
    </row>
    <row r="57" spans="1:14" x14ac:dyDescent="0.25">
      <c r="A57" t="str">
        <f>IF(B50="","","E")</f>
        <v/>
      </c>
      <c r="B57" s="10" t="str">
        <f>IF($B$50="","",IF(VLOOKUP($B$50,Samples!$A$3:$D$100,2,FALSE)='Intermediate Lookups'!$A6&amp;'Intermediate Lookups'!B$1,$B$50, ""))</f>
        <v/>
      </c>
      <c r="C57" s="10" t="str">
        <f>IF($B$50="","",IF(VLOOKUP($B$50,Samples!$A$3:$D$100,2,FALSE)='Intermediate Lookups'!$A6&amp;'Intermediate Lookups'!C$1,$B$50, ""))</f>
        <v/>
      </c>
      <c r="D57" s="10" t="str">
        <f>IF($B$50="","",IF(VLOOKUP($B$50,Samples!$A$3:$D$100,2,FALSE)='Intermediate Lookups'!$A6&amp;'Intermediate Lookups'!D$1,$B$50, ""))</f>
        <v/>
      </c>
      <c r="E57" s="10" t="str">
        <f>IF($B$50="","",IF(VLOOKUP($B$50,Samples!$A$3:$D$100,2,FALSE)='Intermediate Lookups'!$A6&amp;'Intermediate Lookups'!E$1,$B$50, ""))</f>
        <v/>
      </c>
      <c r="F57" s="10" t="str">
        <f>IF($B$50="","",IF(VLOOKUP($B$50,Samples!$A$3:$D$100,2,FALSE)='Intermediate Lookups'!$A6&amp;'Intermediate Lookups'!F$1,$B$50, ""))</f>
        <v/>
      </c>
      <c r="G57" s="10" t="str">
        <f>IF($B$50="","",IF(VLOOKUP($B$50,Samples!$A$3:$D$100,2,FALSE)='Intermediate Lookups'!$A6&amp;'Intermediate Lookups'!G$1,$B$50, ""))</f>
        <v/>
      </c>
      <c r="H57" s="10" t="str">
        <f>IF($B$50="","",IF(VLOOKUP($B$50,Samples!$A$3:$D$100,2,FALSE)='Intermediate Lookups'!$A6&amp;'Intermediate Lookups'!H$1,$B$50, ""))</f>
        <v/>
      </c>
      <c r="I57" s="10" t="str">
        <f>IF($B$50="","",IF(VLOOKUP($B$50,Samples!$A$3:$D$100,2,FALSE)='Intermediate Lookups'!$A6&amp;'Intermediate Lookups'!I$1,$B$50, ""))</f>
        <v/>
      </c>
      <c r="J57" s="10" t="str">
        <f>IF($B$50="","",IF(VLOOKUP($B$50,Samples!$A$3:$D$100,2,FALSE)='Intermediate Lookups'!$A6&amp;'Intermediate Lookups'!J$1,$B$50, ""))</f>
        <v/>
      </c>
      <c r="K57" s="10" t="str">
        <f>IF($B$50="","",IF(VLOOKUP($B$50,Samples!$A$3:$D$100,2,FALSE)='Intermediate Lookups'!$A6&amp;'Intermediate Lookups'!K$1,$B$50, ""))</f>
        <v/>
      </c>
      <c r="L57" s="10" t="str">
        <f>IF($B$50="","",IF(VLOOKUP($B$50,Samples!$A$3:$D$100,2,FALSE)='Intermediate Lookups'!$A6&amp;'Intermediate Lookups'!L$1,$B$50, ""))</f>
        <v/>
      </c>
      <c r="M57" s="10" t="str">
        <f>IF($B$50="","",IF(VLOOKUP($B$50,Samples!$A$3:$D$100,2,FALSE)='Intermediate Lookups'!$A6&amp;'Intermediate Lookups'!M$1,$B$50, ""))</f>
        <v/>
      </c>
    </row>
    <row r="58" spans="1:14" x14ac:dyDescent="0.25">
      <c r="A58" t="str">
        <f>IF(B50="","","F")</f>
        <v/>
      </c>
      <c r="B58" s="10" t="str">
        <f>IF($B$50="","",IF(VLOOKUP($B$50,Samples!$A$3:$D$100,2,FALSE)='Intermediate Lookups'!$A7&amp;'Intermediate Lookups'!B$1,$B$50, ""))</f>
        <v/>
      </c>
      <c r="C58" s="10" t="str">
        <f>IF($B$50="","",IF(VLOOKUP($B$50,Samples!$A$3:$D$100,2,FALSE)='Intermediate Lookups'!$A7&amp;'Intermediate Lookups'!C$1,$B$50, ""))</f>
        <v/>
      </c>
      <c r="D58" s="10" t="str">
        <f>IF($B$50="","",IF(VLOOKUP($B$50,Samples!$A$3:$D$100,2,FALSE)='Intermediate Lookups'!$A7&amp;'Intermediate Lookups'!D$1,$B$50, ""))</f>
        <v/>
      </c>
      <c r="E58" s="10" t="str">
        <f>IF($B$50="","",IF(VLOOKUP($B$50,Samples!$A$3:$D$100,2,FALSE)='Intermediate Lookups'!$A7&amp;'Intermediate Lookups'!E$1,$B$50, ""))</f>
        <v/>
      </c>
      <c r="F58" s="10" t="str">
        <f>IF($B$50="","",IF(VLOOKUP($B$50,Samples!$A$3:$D$100,2,FALSE)='Intermediate Lookups'!$A7&amp;'Intermediate Lookups'!F$1,$B$50, ""))</f>
        <v/>
      </c>
      <c r="G58" s="10" t="str">
        <f>IF($B$50="","",IF(VLOOKUP($B$50,Samples!$A$3:$D$100,2,FALSE)='Intermediate Lookups'!$A7&amp;'Intermediate Lookups'!G$1,$B$50, ""))</f>
        <v/>
      </c>
      <c r="H58" s="10" t="str">
        <f>IF($B$50="","",IF(VLOOKUP($B$50,Samples!$A$3:$D$100,2,FALSE)='Intermediate Lookups'!$A7&amp;'Intermediate Lookups'!H$1,$B$50, ""))</f>
        <v/>
      </c>
      <c r="I58" s="10" t="str">
        <f>IF($B$50="","",IF(VLOOKUP($B$50,Samples!$A$3:$D$100,2,FALSE)='Intermediate Lookups'!$A7&amp;'Intermediate Lookups'!I$1,$B$50, ""))</f>
        <v/>
      </c>
      <c r="J58" s="10" t="str">
        <f>IF($B$50="","",IF(VLOOKUP($B$50,Samples!$A$3:$D$100,2,FALSE)='Intermediate Lookups'!$A7&amp;'Intermediate Lookups'!J$1,$B$50, ""))</f>
        <v/>
      </c>
      <c r="K58" s="10" t="str">
        <f>IF($B$50="","",IF(VLOOKUP($B$50,Samples!$A$3:$D$100,2,FALSE)='Intermediate Lookups'!$A7&amp;'Intermediate Lookups'!K$1,$B$50, ""))</f>
        <v/>
      </c>
      <c r="L58" s="10" t="str">
        <f>IF($B$50="","",IF(VLOOKUP($B$50,Samples!$A$3:$D$100,2,FALSE)='Intermediate Lookups'!$A7&amp;'Intermediate Lookups'!L$1,$B$50, ""))</f>
        <v/>
      </c>
      <c r="M58" s="10" t="str">
        <f>IF($B$50="","",IF(VLOOKUP($B$50,Samples!$A$3:$D$100,2,FALSE)='Intermediate Lookups'!$A7&amp;'Intermediate Lookups'!M$1,$B$50, ""))</f>
        <v/>
      </c>
    </row>
    <row r="59" spans="1:14" x14ac:dyDescent="0.25">
      <c r="A59" t="str">
        <f>IF(B50="","","G")</f>
        <v/>
      </c>
      <c r="B59" s="10" t="str">
        <f>IF($B$50="","",IF(VLOOKUP($B$50,Samples!$A$3:$D$100,2,FALSE)='Intermediate Lookups'!$A8&amp;'Intermediate Lookups'!B$1,$B$50, ""))</f>
        <v/>
      </c>
      <c r="C59" s="10" t="str">
        <f>IF($B$50="","",IF(VLOOKUP($B$50,Samples!$A$3:$D$100,2,FALSE)='Intermediate Lookups'!$A8&amp;'Intermediate Lookups'!C$1,$B$50, ""))</f>
        <v/>
      </c>
      <c r="D59" s="10" t="str">
        <f>IF($B$50="","",IF(VLOOKUP($B$50,Samples!$A$3:$D$100,2,FALSE)='Intermediate Lookups'!$A8&amp;'Intermediate Lookups'!D$1,$B$50, ""))</f>
        <v/>
      </c>
      <c r="E59" s="10" t="str">
        <f>IF($B$50="","",IF(VLOOKUP($B$50,Samples!$A$3:$D$100,2,FALSE)='Intermediate Lookups'!$A8&amp;'Intermediate Lookups'!E$1,$B$50, ""))</f>
        <v/>
      </c>
      <c r="F59" s="10" t="str">
        <f>IF($B$50="","",IF(VLOOKUP($B$50,Samples!$A$3:$D$100,2,FALSE)='Intermediate Lookups'!$A8&amp;'Intermediate Lookups'!F$1,$B$50, ""))</f>
        <v/>
      </c>
      <c r="G59" s="10" t="str">
        <f>IF($B$50="","",IF(VLOOKUP($B$50,Samples!$A$3:$D$100,2,FALSE)='Intermediate Lookups'!$A8&amp;'Intermediate Lookups'!G$1,$B$50, ""))</f>
        <v/>
      </c>
      <c r="H59" s="10" t="str">
        <f>IF($B$50="","",IF(VLOOKUP($B$50,Samples!$A$3:$D$100,2,FALSE)='Intermediate Lookups'!$A8&amp;'Intermediate Lookups'!H$1,$B$50, ""))</f>
        <v/>
      </c>
      <c r="I59" s="10" t="str">
        <f>IF($B$50="","",IF(VLOOKUP($B$50,Samples!$A$3:$D$100,2,FALSE)='Intermediate Lookups'!$A8&amp;'Intermediate Lookups'!I$1,$B$50, ""))</f>
        <v/>
      </c>
      <c r="J59" s="10" t="str">
        <f>IF($B$50="","",IF(VLOOKUP($B$50,Samples!$A$3:$D$100,2,FALSE)='Intermediate Lookups'!$A8&amp;'Intermediate Lookups'!J$1,$B$50, ""))</f>
        <v/>
      </c>
      <c r="K59" s="10" t="str">
        <f>IF($B$50="","",IF(VLOOKUP($B$50,Samples!$A$3:$D$100,2,FALSE)='Intermediate Lookups'!$A8&amp;'Intermediate Lookups'!K$1,$B$50, ""))</f>
        <v/>
      </c>
      <c r="L59" s="10" t="str">
        <f>IF($B$50="","",IF(VLOOKUP($B$50,Samples!$A$3:$D$100,2,FALSE)='Intermediate Lookups'!$A8&amp;'Intermediate Lookups'!L$1,$B$50, ""))</f>
        <v/>
      </c>
      <c r="M59" s="10" t="str">
        <f>IF($B$50="","",IF(VLOOKUP($B$50,Samples!$A$3:$D$100,2,FALSE)='Intermediate Lookups'!$A8&amp;'Intermediate Lookups'!M$1,$B$50, ""))</f>
        <v/>
      </c>
    </row>
    <row r="60" spans="1:14" x14ac:dyDescent="0.25">
      <c r="A60" t="str">
        <f>IF(B50="","","H")</f>
        <v/>
      </c>
      <c r="B60" s="10" t="str">
        <f>IF($B$50="","",IF(VLOOKUP($B$50,Samples!$A$3:$D$100,2,FALSE)='Intermediate Lookups'!$A9&amp;'Intermediate Lookups'!B$1,$B$50, ""))</f>
        <v/>
      </c>
      <c r="C60" s="10" t="str">
        <f>IF($B$50="","",IF(VLOOKUP($B$50,Samples!$A$3:$D$100,2,FALSE)='Intermediate Lookups'!$A9&amp;'Intermediate Lookups'!C$1,$B$50, ""))</f>
        <v/>
      </c>
      <c r="D60" s="10" t="str">
        <f>IF($B$50="","",IF(VLOOKUP($B$50,Samples!$A$3:$D$100,2,FALSE)='Intermediate Lookups'!$A9&amp;'Intermediate Lookups'!D$1,$B$50, ""))</f>
        <v/>
      </c>
      <c r="E60" s="10" t="str">
        <f>IF($B$50="","",IF(VLOOKUP($B$50,Samples!$A$3:$D$100,2,FALSE)='Intermediate Lookups'!$A9&amp;'Intermediate Lookups'!E$1,$B$50, ""))</f>
        <v/>
      </c>
      <c r="F60" s="10" t="str">
        <f>IF($B$50="","",IF(VLOOKUP($B$50,Samples!$A$3:$D$100,2,FALSE)='Intermediate Lookups'!$A9&amp;'Intermediate Lookups'!F$1,$B$50, ""))</f>
        <v/>
      </c>
      <c r="G60" s="10" t="str">
        <f>IF($B$50="","",IF(VLOOKUP($B$50,Samples!$A$3:$D$100,2,FALSE)='Intermediate Lookups'!$A9&amp;'Intermediate Lookups'!G$1,$B$50, ""))</f>
        <v/>
      </c>
      <c r="H60" s="10" t="str">
        <f>IF($B$50="","",IF(VLOOKUP($B$50,Samples!$A$3:$D$100,2,FALSE)='Intermediate Lookups'!$A9&amp;'Intermediate Lookups'!H$1,$B$50, ""))</f>
        <v/>
      </c>
      <c r="I60" s="10" t="str">
        <f>IF($B$50="","",IF(VLOOKUP($B$50,Samples!$A$3:$D$100,2,FALSE)='Intermediate Lookups'!$A9&amp;'Intermediate Lookups'!I$1,$B$50, ""))</f>
        <v/>
      </c>
      <c r="J60" s="10" t="str">
        <f>IF($B$50="","",IF(VLOOKUP($B$50,Samples!$A$3:$D$100,2,FALSE)='Intermediate Lookups'!$A9&amp;'Intermediate Lookups'!J$1,$B$50, ""))</f>
        <v/>
      </c>
      <c r="K60" s="10" t="str">
        <f>IF($B$50="","",IF(VLOOKUP($B$50,Samples!$A$3:$D$100,2,FALSE)='Intermediate Lookups'!$A9&amp;'Intermediate Lookups'!K$1,$B$50, ""))</f>
        <v/>
      </c>
      <c r="L60" s="10" t="str">
        <f>IF($B$50="","",IF(VLOOKUP($B$50,Samples!$A$3:$D$100,2,FALSE)='Intermediate Lookups'!$A9&amp;'Intermediate Lookups'!L$1,$B$50, ""))</f>
        <v/>
      </c>
      <c r="M60" s="10" t="str">
        <f>IF($B$50="","",IF(VLOOKUP($B$50,Samples!$A$3:$D$100,2,FALSE)='Intermediate Lookups'!$A9&amp;'Intermediate Lookups'!M$1,$B$50, ""))</f>
        <v/>
      </c>
    </row>
    <row r="62" spans="1:14" x14ac:dyDescent="0.25">
      <c r="A62" t="str">
        <f>IF(B62="","","Pipetting step")</f>
        <v/>
      </c>
      <c r="B62" t="str">
        <f>IF(ISBLANK(Samples!A58),"",Samples!A58)</f>
        <v/>
      </c>
      <c r="C62" t="str">
        <f>IF(B62="","",VLOOKUP(B62,Samples!$A$3:$D$100,4,FALSE))</f>
        <v/>
      </c>
      <c r="D62" t="str">
        <f>IF(B62="","",8)</f>
        <v/>
      </c>
      <c r="E62" t="str">
        <f>IF(B62="","",12)</f>
        <v/>
      </c>
      <c r="F62" t="str">
        <f>IF(B62="","","Standard")</f>
        <v/>
      </c>
      <c r="G62" t="str">
        <f>IF(B62="","","Color")</f>
        <v/>
      </c>
      <c r="I62" t="str">
        <f>IF(B62="","",6)</f>
        <v/>
      </c>
      <c r="J62" t="str">
        <f>IF(B62="","",6)</f>
        <v/>
      </c>
      <c r="K62" t="str">
        <f>IF(B62="","","Normal")</f>
        <v/>
      </c>
      <c r="L62" t="str">
        <f>IF(B62="","","Single-channel")</f>
        <v/>
      </c>
      <c r="M62" t="str">
        <f>IF(B62="","","No")</f>
        <v/>
      </c>
      <c r="N62" t="str">
        <f>IF(B62="","","No")</f>
        <v/>
      </c>
    </row>
    <row r="63" spans="1:14" x14ac:dyDescent="0.25">
      <c r="M63" t="str">
        <f>IF(B62="","","Per well")</f>
        <v/>
      </c>
      <c r="N63" t="str">
        <f>IF(B62="","","On source")</f>
        <v/>
      </c>
    </row>
    <row r="64" spans="1:14" x14ac:dyDescent="0.25">
      <c r="B64" t="str">
        <f>IF(B62="","",1)</f>
        <v/>
      </c>
      <c r="C64" t="str">
        <f>IF(B62="","",2)</f>
        <v/>
      </c>
      <c r="D64" t="str">
        <f>IF(B62="","",3)</f>
        <v/>
      </c>
      <c r="E64" t="str">
        <f>IF(B62="","",4)</f>
        <v/>
      </c>
      <c r="F64" t="str">
        <f>IF(B62="","",5)</f>
        <v/>
      </c>
      <c r="G64" t="str">
        <f>IF(B62="","",6)</f>
        <v/>
      </c>
      <c r="H64" t="str">
        <f>IF(B62="","",7)</f>
        <v/>
      </c>
      <c r="I64" t="str">
        <f>IF(B62="","",8)</f>
        <v/>
      </c>
      <c r="J64" t="str">
        <f>IF(B62="","",9)</f>
        <v/>
      </c>
      <c r="K64" t="str">
        <f>IF(B62="","",10)</f>
        <v/>
      </c>
      <c r="L64" t="str">
        <f>IF(B62="","",11)</f>
        <v/>
      </c>
      <c r="M64" t="str">
        <f>IF(B62="","",12)</f>
        <v/>
      </c>
    </row>
    <row r="65" spans="1:14" x14ac:dyDescent="0.25">
      <c r="A65" t="str">
        <f>IF(B62="","","A")</f>
        <v/>
      </c>
      <c r="B65" s="10" t="str">
        <f>IF($B$62="","",IF(VLOOKUP($B$62,Samples!$A$3:$D$100,2,FALSE)='Intermediate Lookups'!$A2&amp;'Intermediate Lookups'!B$1,$B$62, ""))</f>
        <v/>
      </c>
      <c r="C65" s="10" t="str">
        <f>IF($B$62="","",IF(VLOOKUP($B$62,Samples!$A$3:$D$100,2,FALSE)='Intermediate Lookups'!$A2&amp;'Intermediate Lookups'!C$1,$B$62, ""))</f>
        <v/>
      </c>
      <c r="D65" s="10" t="str">
        <f>IF($B$62="","",IF(VLOOKUP($B$62,Samples!$A$3:$D$100,2,FALSE)='Intermediate Lookups'!$A2&amp;'Intermediate Lookups'!D$1,$B$62, ""))</f>
        <v/>
      </c>
      <c r="E65" s="10" t="str">
        <f>IF($B$62="","",IF(VLOOKUP($B$62,Samples!$A$3:$D$100,2,FALSE)='Intermediate Lookups'!$A2&amp;'Intermediate Lookups'!E$1,$B$62, ""))</f>
        <v/>
      </c>
      <c r="F65" s="10" t="str">
        <f>IF($B$62="","",IF(VLOOKUP($B$62,Samples!$A$3:$D$100,2,FALSE)='Intermediate Lookups'!$A2&amp;'Intermediate Lookups'!F$1,$B$62, ""))</f>
        <v/>
      </c>
      <c r="G65" s="10" t="str">
        <f>IF($B$62="","",IF(VLOOKUP($B$62,Samples!$A$3:$D$100,2,FALSE)='Intermediate Lookups'!$A2&amp;'Intermediate Lookups'!G$1,$B$62, ""))</f>
        <v/>
      </c>
      <c r="H65" s="10" t="str">
        <f>IF($B$62="","",IF(VLOOKUP($B$62,Samples!$A$3:$D$100,2,FALSE)='Intermediate Lookups'!$A2&amp;'Intermediate Lookups'!H$1,$B$62, ""))</f>
        <v/>
      </c>
      <c r="I65" s="10" t="str">
        <f>IF($B$62="","",IF(VLOOKUP($B$62,Samples!$A$3:$D$100,2,FALSE)='Intermediate Lookups'!$A2&amp;'Intermediate Lookups'!I$1,$B$62, ""))</f>
        <v/>
      </c>
      <c r="J65" s="10" t="str">
        <f>IF($B$62="","",IF(VLOOKUP($B$62,Samples!$A$3:$D$100,2,FALSE)='Intermediate Lookups'!$A2&amp;'Intermediate Lookups'!J$1,$B$62, ""))</f>
        <v/>
      </c>
      <c r="K65" s="10" t="str">
        <f>IF($B$62="","",IF(VLOOKUP($B$62,Samples!$A$3:$D$100,2,FALSE)='Intermediate Lookups'!$A2&amp;'Intermediate Lookups'!K$1,$B$62, ""))</f>
        <v/>
      </c>
      <c r="L65" s="10" t="str">
        <f>IF($B$62="","",IF(VLOOKUP($B$62,Samples!$A$3:$D$100,2,FALSE)='Intermediate Lookups'!$A2&amp;'Intermediate Lookups'!L$1,$B$62, ""))</f>
        <v/>
      </c>
      <c r="M65" s="10" t="str">
        <f>IF($B$62="","",IF(VLOOKUP($B$62,Samples!$A$3:$D$100,2,FALSE)='Intermediate Lookups'!$A2&amp;'Intermediate Lookups'!M$1,$B$62, ""))</f>
        <v/>
      </c>
    </row>
    <row r="66" spans="1:14" x14ac:dyDescent="0.25">
      <c r="A66" t="str">
        <f>IF(B62="","","B")</f>
        <v/>
      </c>
      <c r="B66" s="10" t="str">
        <f>IF($B$62="","",IF(VLOOKUP($B$62,Samples!$A$3:$D$100,2,FALSE)='Intermediate Lookups'!$A3&amp;'Intermediate Lookups'!B$1,$B$62, ""))</f>
        <v/>
      </c>
      <c r="C66" s="10" t="str">
        <f>IF($B$62="","",IF(VLOOKUP($B$62,Samples!$A$3:$D$100,2,FALSE)='Intermediate Lookups'!$A3&amp;'Intermediate Lookups'!C$1,$B$62, ""))</f>
        <v/>
      </c>
      <c r="D66" s="10" t="str">
        <f>IF($B$62="","",IF(VLOOKUP($B$62,Samples!$A$3:$D$100,2,FALSE)='Intermediate Lookups'!$A3&amp;'Intermediate Lookups'!D$1,$B$62, ""))</f>
        <v/>
      </c>
      <c r="E66" s="10" t="str">
        <f>IF($B$62="","",IF(VLOOKUP($B$62,Samples!$A$3:$D$100,2,FALSE)='Intermediate Lookups'!$A3&amp;'Intermediate Lookups'!E$1,$B$62, ""))</f>
        <v/>
      </c>
      <c r="F66" s="10" t="str">
        <f>IF($B$62="","",IF(VLOOKUP($B$62,Samples!$A$3:$D$100,2,FALSE)='Intermediate Lookups'!$A3&amp;'Intermediate Lookups'!F$1,$B$62, ""))</f>
        <v/>
      </c>
      <c r="G66" s="10" t="str">
        <f>IF($B$62="","",IF(VLOOKUP($B$62,Samples!$A$3:$D$100,2,FALSE)='Intermediate Lookups'!$A3&amp;'Intermediate Lookups'!G$1,$B$62, ""))</f>
        <v/>
      </c>
      <c r="H66" s="10" t="str">
        <f>IF($B$62="","",IF(VLOOKUP($B$62,Samples!$A$3:$D$100,2,FALSE)='Intermediate Lookups'!$A3&amp;'Intermediate Lookups'!H$1,$B$62, ""))</f>
        <v/>
      </c>
      <c r="I66" s="10" t="str">
        <f>IF($B$62="","",IF(VLOOKUP($B$62,Samples!$A$3:$D$100,2,FALSE)='Intermediate Lookups'!$A3&amp;'Intermediate Lookups'!I$1,$B$62, ""))</f>
        <v/>
      </c>
      <c r="J66" s="10" t="str">
        <f>IF($B$62="","",IF(VLOOKUP($B$62,Samples!$A$3:$D$100,2,FALSE)='Intermediate Lookups'!$A3&amp;'Intermediate Lookups'!J$1,$B$62, ""))</f>
        <v/>
      </c>
      <c r="K66" s="10" t="str">
        <f>IF($B$62="","",IF(VLOOKUP($B$62,Samples!$A$3:$D$100,2,FALSE)='Intermediate Lookups'!$A3&amp;'Intermediate Lookups'!K$1,$B$62, ""))</f>
        <v/>
      </c>
      <c r="L66" s="10" t="str">
        <f>IF($B$62="","",IF(VLOOKUP($B$62,Samples!$A$3:$D$100,2,FALSE)='Intermediate Lookups'!$A3&amp;'Intermediate Lookups'!L$1,$B$62, ""))</f>
        <v/>
      </c>
      <c r="M66" s="10" t="str">
        <f>IF($B$62="","",IF(VLOOKUP($B$62,Samples!$A$3:$D$100,2,FALSE)='Intermediate Lookups'!$A3&amp;'Intermediate Lookups'!M$1,$B$62, ""))</f>
        <v/>
      </c>
    </row>
    <row r="67" spans="1:14" x14ac:dyDescent="0.25">
      <c r="A67" t="str">
        <f>IF(B62="","","C")</f>
        <v/>
      </c>
      <c r="B67" s="10" t="str">
        <f>IF($B$62="","",IF(VLOOKUP($B$62,Samples!$A$3:$D$100,2,FALSE)='Intermediate Lookups'!$A4&amp;'Intermediate Lookups'!B$1,$B$62, ""))</f>
        <v/>
      </c>
      <c r="C67" s="10" t="str">
        <f>IF($B$62="","",IF(VLOOKUP($B$62,Samples!$A$3:$D$100,2,FALSE)='Intermediate Lookups'!$A4&amp;'Intermediate Lookups'!C$1,$B$62, ""))</f>
        <v/>
      </c>
      <c r="D67" s="10" t="str">
        <f>IF($B$62="","",IF(VLOOKUP($B$62,Samples!$A$3:$D$100,2,FALSE)='Intermediate Lookups'!$A4&amp;'Intermediate Lookups'!D$1,$B$62, ""))</f>
        <v/>
      </c>
      <c r="E67" s="10" t="str">
        <f>IF($B$62="","",IF(VLOOKUP($B$62,Samples!$A$3:$D$100,2,FALSE)='Intermediate Lookups'!$A4&amp;'Intermediate Lookups'!E$1,$B$62, ""))</f>
        <v/>
      </c>
      <c r="F67" s="10" t="str">
        <f>IF($B$62="","",IF(VLOOKUP($B$62,Samples!$A$3:$D$100,2,FALSE)='Intermediate Lookups'!$A4&amp;'Intermediate Lookups'!F$1,$B$62, ""))</f>
        <v/>
      </c>
      <c r="G67" s="10" t="str">
        <f>IF($B$62="","",IF(VLOOKUP($B$62,Samples!$A$3:$D$100,2,FALSE)='Intermediate Lookups'!$A4&amp;'Intermediate Lookups'!G$1,$B$62, ""))</f>
        <v/>
      </c>
      <c r="H67" s="10" t="str">
        <f>IF($B$62="","",IF(VLOOKUP($B$62,Samples!$A$3:$D$100,2,FALSE)='Intermediate Lookups'!$A4&amp;'Intermediate Lookups'!H$1,$B$62, ""))</f>
        <v/>
      </c>
      <c r="I67" s="10" t="str">
        <f>IF($B$62="","",IF(VLOOKUP($B$62,Samples!$A$3:$D$100,2,FALSE)='Intermediate Lookups'!$A4&amp;'Intermediate Lookups'!I$1,$B$62, ""))</f>
        <v/>
      </c>
      <c r="J67" s="10" t="str">
        <f>IF($B$62="","",IF(VLOOKUP($B$62,Samples!$A$3:$D$100,2,FALSE)='Intermediate Lookups'!$A4&amp;'Intermediate Lookups'!J$1,$B$62, ""))</f>
        <v/>
      </c>
      <c r="K67" s="10" t="str">
        <f>IF($B$62="","",IF(VLOOKUP($B$62,Samples!$A$3:$D$100,2,FALSE)='Intermediate Lookups'!$A4&amp;'Intermediate Lookups'!K$1,$B$62, ""))</f>
        <v/>
      </c>
      <c r="L67" s="10" t="str">
        <f>IF($B$62="","",IF(VLOOKUP($B$62,Samples!$A$3:$D$100,2,FALSE)='Intermediate Lookups'!$A4&amp;'Intermediate Lookups'!L$1,$B$62, ""))</f>
        <v/>
      </c>
      <c r="M67" s="10" t="str">
        <f>IF($B$62="","",IF(VLOOKUP($B$62,Samples!$A$3:$D$100,2,FALSE)='Intermediate Lookups'!$A4&amp;'Intermediate Lookups'!M$1,$B$62, ""))</f>
        <v/>
      </c>
    </row>
    <row r="68" spans="1:14" x14ac:dyDescent="0.25">
      <c r="A68" t="str">
        <f>IF(B62="","","D")</f>
        <v/>
      </c>
      <c r="B68" s="10" t="str">
        <f>IF($B$62="","",IF(VLOOKUP($B$62,Samples!$A$3:$D$100,2,FALSE)='Intermediate Lookups'!$A5&amp;'Intermediate Lookups'!B$1,$B$62, ""))</f>
        <v/>
      </c>
      <c r="C68" s="10" t="str">
        <f>IF($B$62="","",IF(VLOOKUP($B$62,Samples!$A$3:$D$100,2,FALSE)='Intermediate Lookups'!$A5&amp;'Intermediate Lookups'!C$1,$B$62, ""))</f>
        <v/>
      </c>
      <c r="D68" s="10" t="str">
        <f>IF($B$62="","",IF(VLOOKUP($B$62,Samples!$A$3:$D$100,2,FALSE)='Intermediate Lookups'!$A5&amp;'Intermediate Lookups'!D$1,$B$62, ""))</f>
        <v/>
      </c>
      <c r="E68" s="10" t="str">
        <f>IF($B$62="","",IF(VLOOKUP($B$62,Samples!$A$3:$D$100,2,FALSE)='Intermediate Lookups'!$A5&amp;'Intermediate Lookups'!E$1,$B$62, ""))</f>
        <v/>
      </c>
      <c r="F68" s="10" t="str">
        <f>IF($B$62="","",IF(VLOOKUP($B$62,Samples!$A$3:$D$100,2,FALSE)='Intermediate Lookups'!$A5&amp;'Intermediate Lookups'!F$1,$B$62, ""))</f>
        <v/>
      </c>
      <c r="G68" s="10" t="str">
        <f>IF($B$62="","",IF(VLOOKUP($B$62,Samples!$A$3:$D$100,2,FALSE)='Intermediate Lookups'!$A5&amp;'Intermediate Lookups'!G$1,$B$62, ""))</f>
        <v/>
      </c>
      <c r="H68" s="10" t="str">
        <f>IF($B$62="","",IF(VLOOKUP($B$62,Samples!$A$3:$D$100,2,FALSE)='Intermediate Lookups'!$A5&amp;'Intermediate Lookups'!H$1,$B$62, ""))</f>
        <v/>
      </c>
      <c r="I68" s="10" t="str">
        <f>IF($B$62="","",IF(VLOOKUP($B$62,Samples!$A$3:$D$100,2,FALSE)='Intermediate Lookups'!$A5&amp;'Intermediate Lookups'!I$1,$B$62, ""))</f>
        <v/>
      </c>
      <c r="J68" s="10" t="str">
        <f>IF($B$62="","",IF(VLOOKUP($B$62,Samples!$A$3:$D$100,2,FALSE)='Intermediate Lookups'!$A5&amp;'Intermediate Lookups'!J$1,$B$62, ""))</f>
        <v/>
      </c>
      <c r="K68" s="10" t="str">
        <f>IF($B$62="","",IF(VLOOKUP($B$62,Samples!$A$3:$D$100,2,FALSE)='Intermediate Lookups'!$A5&amp;'Intermediate Lookups'!K$1,$B$62, ""))</f>
        <v/>
      </c>
      <c r="L68" s="10" t="str">
        <f>IF($B$62="","",IF(VLOOKUP($B$62,Samples!$A$3:$D$100,2,FALSE)='Intermediate Lookups'!$A5&amp;'Intermediate Lookups'!L$1,$B$62, ""))</f>
        <v/>
      </c>
      <c r="M68" s="10" t="str">
        <f>IF($B$62="","",IF(VLOOKUP($B$62,Samples!$A$3:$D$100,2,FALSE)='Intermediate Lookups'!$A5&amp;'Intermediate Lookups'!M$1,$B$62, ""))</f>
        <v/>
      </c>
    </row>
    <row r="69" spans="1:14" x14ac:dyDescent="0.25">
      <c r="A69" t="str">
        <f>IF(B62="","","E")</f>
        <v/>
      </c>
      <c r="B69" s="10" t="str">
        <f>IF($B$62="","",IF(VLOOKUP($B$62,Samples!$A$3:$D$100,2,FALSE)='Intermediate Lookups'!$A6&amp;'Intermediate Lookups'!B$1,$B$62, ""))</f>
        <v/>
      </c>
      <c r="C69" s="10" t="str">
        <f>IF($B$62="","",IF(VLOOKUP($B$62,Samples!$A$3:$D$100,2,FALSE)='Intermediate Lookups'!$A6&amp;'Intermediate Lookups'!C$1,$B$62, ""))</f>
        <v/>
      </c>
      <c r="D69" s="10" t="str">
        <f>IF($B$62="","",IF(VLOOKUP($B$62,Samples!$A$3:$D$100,2,FALSE)='Intermediate Lookups'!$A6&amp;'Intermediate Lookups'!D$1,$B$62, ""))</f>
        <v/>
      </c>
      <c r="E69" s="10" t="str">
        <f>IF($B$62="","",IF(VLOOKUP($B$62,Samples!$A$3:$D$100,2,FALSE)='Intermediate Lookups'!$A6&amp;'Intermediate Lookups'!E$1,$B$62, ""))</f>
        <v/>
      </c>
      <c r="F69" s="10" t="str">
        <f>IF($B$62="","",IF(VLOOKUP($B$62,Samples!$A$3:$D$100,2,FALSE)='Intermediate Lookups'!$A6&amp;'Intermediate Lookups'!F$1,$B$62, ""))</f>
        <v/>
      </c>
      <c r="G69" s="10" t="str">
        <f>IF($B$62="","",IF(VLOOKUP($B$62,Samples!$A$3:$D$100,2,FALSE)='Intermediate Lookups'!$A6&amp;'Intermediate Lookups'!G$1,$B$62, ""))</f>
        <v/>
      </c>
      <c r="H69" s="10" t="str">
        <f>IF($B$62="","",IF(VLOOKUP($B$62,Samples!$A$3:$D$100,2,FALSE)='Intermediate Lookups'!$A6&amp;'Intermediate Lookups'!H$1,$B$62, ""))</f>
        <v/>
      </c>
      <c r="I69" s="10" t="str">
        <f>IF($B$62="","",IF(VLOOKUP($B$62,Samples!$A$3:$D$100,2,FALSE)='Intermediate Lookups'!$A6&amp;'Intermediate Lookups'!I$1,$B$62, ""))</f>
        <v/>
      </c>
      <c r="J69" s="10" t="str">
        <f>IF($B$62="","",IF(VLOOKUP($B$62,Samples!$A$3:$D$100,2,FALSE)='Intermediate Lookups'!$A6&amp;'Intermediate Lookups'!J$1,$B$62, ""))</f>
        <v/>
      </c>
      <c r="K69" s="10" t="str">
        <f>IF($B$62="","",IF(VLOOKUP($B$62,Samples!$A$3:$D$100,2,FALSE)='Intermediate Lookups'!$A6&amp;'Intermediate Lookups'!K$1,$B$62, ""))</f>
        <v/>
      </c>
      <c r="L69" s="10" t="str">
        <f>IF($B$62="","",IF(VLOOKUP($B$62,Samples!$A$3:$D$100,2,FALSE)='Intermediate Lookups'!$A6&amp;'Intermediate Lookups'!L$1,$B$62, ""))</f>
        <v/>
      </c>
      <c r="M69" s="10" t="str">
        <f>IF($B$62="","",IF(VLOOKUP($B$62,Samples!$A$3:$D$100,2,FALSE)='Intermediate Lookups'!$A6&amp;'Intermediate Lookups'!M$1,$B$62, ""))</f>
        <v/>
      </c>
    </row>
    <row r="70" spans="1:14" x14ac:dyDescent="0.25">
      <c r="A70" t="str">
        <f>IF(B62="","","F")</f>
        <v/>
      </c>
      <c r="B70" s="10" t="str">
        <f>IF($B$62="","",IF(VLOOKUP($B$62,Samples!$A$3:$D$100,2,FALSE)='Intermediate Lookups'!$A7&amp;'Intermediate Lookups'!B$1,$B$62, ""))</f>
        <v/>
      </c>
      <c r="C70" s="10" t="str">
        <f>IF($B$62="","",IF(VLOOKUP($B$62,Samples!$A$3:$D$100,2,FALSE)='Intermediate Lookups'!$A7&amp;'Intermediate Lookups'!C$1,$B$62, ""))</f>
        <v/>
      </c>
      <c r="D70" s="10" t="str">
        <f>IF($B$62="","",IF(VLOOKUP($B$62,Samples!$A$3:$D$100,2,FALSE)='Intermediate Lookups'!$A7&amp;'Intermediate Lookups'!D$1,$B$62, ""))</f>
        <v/>
      </c>
      <c r="E70" s="10" t="str">
        <f>IF($B$62="","",IF(VLOOKUP($B$62,Samples!$A$3:$D$100,2,FALSE)='Intermediate Lookups'!$A7&amp;'Intermediate Lookups'!E$1,$B$62, ""))</f>
        <v/>
      </c>
      <c r="F70" s="10" t="str">
        <f>IF($B$62="","",IF(VLOOKUP($B$62,Samples!$A$3:$D$100,2,FALSE)='Intermediate Lookups'!$A7&amp;'Intermediate Lookups'!F$1,$B$62, ""))</f>
        <v/>
      </c>
      <c r="G70" s="10" t="str">
        <f>IF($B$62="","",IF(VLOOKUP($B$62,Samples!$A$3:$D$100,2,FALSE)='Intermediate Lookups'!$A7&amp;'Intermediate Lookups'!G$1,$B$62, ""))</f>
        <v/>
      </c>
      <c r="H70" s="10" t="str">
        <f>IF($B$62="","",IF(VLOOKUP($B$62,Samples!$A$3:$D$100,2,FALSE)='Intermediate Lookups'!$A7&amp;'Intermediate Lookups'!H$1,$B$62, ""))</f>
        <v/>
      </c>
      <c r="I70" s="10" t="str">
        <f>IF($B$62="","",IF(VLOOKUP($B$62,Samples!$A$3:$D$100,2,FALSE)='Intermediate Lookups'!$A7&amp;'Intermediate Lookups'!I$1,$B$62, ""))</f>
        <v/>
      </c>
      <c r="J70" s="10" t="str">
        <f>IF($B$62="","",IF(VLOOKUP($B$62,Samples!$A$3:$D$100,2,FALSE)='Intermediate Lookups'!$A7&amp;'Intermediate Lookups'!J$1,$B$62, ""))</f>
        <v/>
      </c>
      <c r="K70" s="10" t="str">
        <f>IF($B$62="","",IF(VLOOKUP($B$62,Samples!$A$3:$D$100,2,FALSE)='Intermediate Lookups'!$A7&amp;'Intermediate Lookups'!K$1,$B$62, ""))</f>
        <v/>
      </c>
      <c r="L70" s="10" t="str">
        <f>IF($B$62="","",IF(VLOOKUP($B$62,Samples!$A$3:$D$100,2,FALSE)='Intermediate Lookups'!$A7&amp;'Intermediate Lookups'!L$1,$B$62, ""))</f>
        <v/>
      </c>
      <c r="M70" s="10" t="str">
        <f>IF($B$62="","",IF(VLOOKUP($B$62,Samples!$A$3:$D$100,2,FALSE)='Intermediate Lookups'!$A7&amp;'Intermediate Lookups'!M$1,$B$62, ""))</f>
        <v/>
      </c>
    </row>
    <row r="71" spans="1:14" x14ac:dyDescent="0.25">
      <c r="A71" t="str">
        <f>IF(B62="","","G")</f>
        <v/>
      </c>
      <c r="B71" s="10" t="str">
        <f>IF($B$62="","",IF(VLOOKUP($B$62,Samples!$A$3:$D$100,2,FALSE)='Intermediate Lookups'!$A8&amp;'Intermediate Lookups'!B$1,$B$62, ""))</f>
        <v/>
      </c>
      <c r="C71" s="10" t="str">
        <f>IF($B$62="","",IF(VLOOKUP($B$62,Samples!$A$3:$D$100,2,FALSE)='Intermediate Lookups'!$A8&amp;'Intermediate Lookups'!C$1,$B$62, ""))</f>
        <v/>
      </c>
      <c r="D71" s="10" t="str">
        <f>IF($B$62="","",IF(VLOOKUP($B$62,Samples!$A$3:$D$100,2,FALSE)='Intermediate Lookups'!$A8&amp;'Intermediate Lookups'!D$1,$B$62, ""))</f>
        <v/>
      </c>
      <c r="E71" s="10" t="str">
        <f>IF($B$62="","",IF(VLOOKUP($B$62,Samples!$A$3:$D$100,2,FALSE)='Intermediate Lookups'!$A8&amp;'Intermediate Lookups'!E$1,$B$62, ""))</f>
        <v/>
      </c>
      <c r="F71" s="10" t="str">
        <f>IF($B$62="","",IF(VLOOKUP($B$62,Samples!$A$3:$D$100,2,FALSE)='Intermediate Lookups'!$A8&amp;'Intermediate Lookups'!F$1,$B$62, ""))</f>
        <v/>
      </c>
      <c r="G71" s="10" t="str">
        <f>IF($B$62="","",IF(VLOOKUP($B$62,Samples!$A$3:$D$100,2,FALSE)='Intermediate Lookups'!$A8&amp;'Intermediate Lookups'!G$1,$B$62, ""))</f>
        <v/>
      </c>
      <c r="H71" s="10" t="str">
        <f>IF($B$62="","",IF(VLOOKUP($B$62,Samples!$A$3:$D$100,2,FALSE)='Intermediate Lookups'!$A8&amp;'Intermediate Lookups'!H$1,$B$62, ""))</f>
        <v/>
      </c>
      <c r="I71" s="10" t="str">
        <f>IF($B$62="","",IF(VLOOKUP($B$62,Samples!$A$3:$D$100,2,FALSE)='Intermediate Lookups'!$A8&amp;'Intermediate Lookups'!I$1,$B$62, ""))</f>
        <v/>
      </c>
      <c r="J71" s="10" t="str">
        <f>IF($B$62="","",IF(VLOOKUP($B$62,Samples!$A$3:$D$100,2,FALSE)='Intermediate Lookups'!$A8&amp;'Intermediate Lookups'!J$1,$B$62, ""))</f>
        <v/>
      </c>
      <c r="K71" s="10" t="str">
        <f>IF($B$62="","",IF(VLOOKUP($B$62,Samples!$A$3:$D$100,2,FALSE)='Intermediate Lookups'!$A8&amp;'Intermediate Lookups'!K$1,$B$62, ""))</f>
        <v/>
      </c>
      <c r="L71" s="10" t="str">
        <f>IF($B$62="","",IF(VLOOKUP($B$62,Samples!$A$3:$D$100,2,FALSE)='Intermediate Lookups'!$A8&amp;'Intermediate Lookups'!L$1,$B$62, ""))</f>
        <v/>
      </c>
      <c r="M71" s="10" t="str">
        <f>IF($B$62="","",IF(VLOOKUP($B$62,Samples!$A$3:$D$100,2,FALSE)='Intermediate Lookups'!$A8&amp;'Intermediate Lookups'!M$1,$B$62, ""))</f>
        <v/>
      </c>
    </row>
    <row r="72" spans="1:14" x14ac:dyDescent="0.25">
      <c r="A72" t="str">
        <f>IF(B62="","","H")</f>
        <v/>
      </c>
      <c r="B72" s="10" t="str">
        <f>IF($B$62="","",IF(VLOOKUP($B$62,Samples!$A$3:$D$100,2,FALSE)='Intermediate Lookups'!$A9&amp;'Intermediate Lookups'!B$1,$B$62, ""))</f>
        <v/>
      </c>
      <c r="C72" s="10" t="str">
        <f>IF($B$62="","",IF(VLOOKUP($B$62,Samples!$A$3:$D$100,2,FALSE)='Intermediate Lookups'!$A9&amp;'Intermediate Lookups'!C$1,$B$62, ""))</f>
        <v/>
      </c>
      <c r="D72" s="10" t="str">
        <f>IF($B$62="","",IF(VLOOKUP($B$62,Samples!$A$3:$D$100,2,FALSE)='Intermediate Lookups'!$A9&amp;'Intermediate Lookups'!D$1,$B$62, ""))</f>
        <v/>
      </c>
      <c r="E72" s="10" t="str">
        <f>IF($B$62="","",IF(VLOOKUP($B$62,Samples!$A$3:$D$100,2,FALSE)='Intermediate Lookups'!$A9&amp;'Intermediate Lookups'!E$1,$B$62, ""))</f>
        <v/>
      </c>
      <c r="F72" s="10" t="str">
        <f>IF($B$62="","",IF(VLOOKUP($B$62,Samples!$A$3:$D$100,2,FALSE)='Intermediate Lookups'!$A9&amp;'Intermediate Lookups'!F$1,$B$62, ""))</f>
        <v/>
      </c>
      <c r="G72" s="10" t="str">
        <f>IF($B$62="","",IF(VLOOKUP($B$62,Samples!$A$3:$D$100,2,FALSE)='Intermediate Lookups'!$A9&amp;'Intermediate Lookups'!G$1,$B$62, ""))</f>
        <v/>
      </c>
      <c r="H72" s="10" t="str">
        <f>IF($B$62="","",IF(VLOOKUP($B$62,Samples!$A$3:$D$100,2,FALSE)='Intermediate Lookups'!$A9&amp;'Intermediate Lookups'!H$1,$B$62, ""))</f>
        <v/>
      </c>
      <c r="I72" s="10" t="str">
        <f>IF($B$62="","",IF(VLOOKUP($B$62,Samples!$A$3:$D$100,2,FALSE)='Intermediate Lookups'!$A9&amp;'Intermediate Lookups'!I$1,$B$62, ""))</f>
        <v/>
      </c>
      <c r="J72" s="10" t="str">
        <f>IF($B$62="","",IF(VLOOKUP($B$62,Samples!$A$3:$D$100,2,FALSE)='Intermediate Lookups'!$A9&amp;'Intermediate Lookups'!J$1,$B$62, ""))</f>
        <v/>
      </c>
      <c r="K72" s="10" t="str">
        <f>IF($B$62="","",IF(VLOOKUP($B$62,Samples!$A$3:$D$100,2,FALSE)='Intermediate Lookups'!$A9&amp;'Intermediate Lookups'!K$1,$B$62, ""))</f>
        <v/>
      </c>
      <c r="L72" s="10" t="str">
        <f>IF($B$62="","",IF(VLOOKUP($B$62,Samples!$A$3:$D$100,2,FALSE)='Intermediate Lookups'!$A9&amp;'Intermediate Lookups'!L$1,$B$62, ""))</f>
        <v/>
      </c>
      <c r="M72" s="10" t="str">
        <f>IF($B$62="","",IF(VLOOKUP($B$62,Samples!$A$3:$D$100,2,FALSE)='Intermediate Lookups'!$A9&amp;'Intermediate Lookups'!M$1,$B$62, ""))</f>
        <v/>
      </c>
    </row>
    <row r="74" spans="1:14" x14ac:dyDescent="0.25">
      <c r="A74" t="str">
        <f>IF(B74="","","Pipetting step")</f>
        <v/>
      </c>
      <c r="B74" t="str">
        <f>IF(ISBLANK(Samples!A59),"",Samples!A59)</f>
        <v/>
      </c>
      <c r="C74" t="str">
        <f>IF(B74="","",VLOOKUP(B74,Samples!$A$3:$D$100,4,FALSE))</f>
        <v/>
      </c>
      <c r="D74" t="str">
        <f>IF(B74="","",8)</f>
        <v/>
      </c>
      <c r="E74" t="str">
        <f>IF(B74="","",12)</f>
        <v/>
      </c>
      <c r="F74" t="str">
        <f>IF(B74="","","Standard")</f>
        <v/>
      </c>
      <c r="G74" t="str">
        <f>IF(B74="","","Color")</f>
        <v/>
      </c>
      <c r="I74" t="str">
        <f>IF(B74="","",6)</f>
        <v/>
      </c>
      <c r="J74" t="str">
        <f>IF(B74="","",6)</f>
        <v/>
      </c>
      <c r="K74" t="str">
        <f>IF(B74="","","Normal")</f>
        <v/>
      </c>
      <c r="L74" t="str">
        <f>IF(B74="","","Single-channel")</f>
        <v/>
      </c>
      <c r="M74" t="str">
        <f>IF(B74="","","No")</f>
        <v/>
      </c>
      <c r="N74" t="str">
        <f>IF(B74="","","No")</f>
        <v/>
      </c>
    </row>
    <row r="75" spans="1:14" x14ac:dyDescent="0.25">
      <c r="M75" t="str">
        <f>IF(B74="","","Per well")</f>
        <v/>
      </c>
      <c r="N75" t="str">
        <f>IF(B74="","","On source")</f>
        <v/>
      </c>
    </row>
    <row r="76" spans="1:14" x14ac:dyDescent="0.25">
      <c r="B76" t="str">
        <f>IF(B74="","",1)</f>
        <v/>
      </c>
      <c r="C76" t="str">
        <f>IF(B74="","",2)</f>
        <v/>
      </c>
      <c r="D76" t="str">
        <f>IF(B74="","",3)</f>
        <v/>
      </c>
      <c r="E76" t="str">
        <f>IF(B74="","",4)</f>
        <v/>
      </c>
      <c r="F76" t="str">
        <f>IF(B74="","",5)</f>
        <v/>
      </c>
      <c r="G76" t="str">
        <f>IF(B74="","",6)</f>
        <v/>
      </c>
      <c r="H76" t="str">
        <f>IF(B74="","",7)</f>
        <v/>
      </c>
      <c r="I76" t="str">
        <f>IF(B74="","",8)</f>
        <v/>
      </c>
      <c r="J76" t="str">
        <f>IF(B74="","",9)</f>
        <v/>
      </c>
      <c r="K76" t="str">
        <f>IF(B74="","",10)</f>
        <v/>
      </c>
      <c r="L76" t="str">
        <f>IF(B74="","",11)</f>
        <v/>
      </c>
      <c r="M76" t="str">
        <f>IF(B74="","",12)</f>
        <v/>
      </c>
    </row>
    <row r="77" spans="1:14" x14ac:dyDescent="0.25">
      <c r="A77" t="str">
        <f>IF(B74="","","A")</f>
        <v/>
      </c>
      <c r="B77" s="10" t="str">
        <f>IF($B$74="","",IF(VLOOKUP($B$74,Samples!$A$3:$D$100,2,FALSE)='Intermediate Lookups'!$A2&amp;'Intermediate Lookups'!B$1,$B$74, ""))</f>
        <v/>
      </c>
      <c r="C77" s="10" t="str">
        <f>IF($B$74="","",IF(VLOOKUP($B$74,Samples!$A$3:$D$100,2,FALSE)='Intermediate Lookups'!$A2&amp;'Intermediate Lookups'!C$1,$B$74, ""))</f>
        <v/>
      </c>
      <c r="D77" s="10" t="str">
        <f>IF($B$74="","",IF(VLOOKUP($B$74,Samples!$A$3:$D$100,2,FALSE)='Intermediate Lookups'!$A2&amp;'Intermediate Lookups'!D$1,$B$74, ""))</f>
        <v/>
      </c>
      <c r="E77" s="10" t="str">
        <f>IF($B$74="","",IF(VLOOKUP($B$74,Samples!$A$3:$D$100,2,FALSE)='Intermediate Lookups'!$A2&amp;'Intermediate Lookups'!E$1,$B$74, ""))</f>
        <v/>
      </c>
      <c r="F77" s="10" t="str">
        <f>IF($B$74="","",IF(VLOOKUP($B$74,Samples!$A$3:$D$100,2,FALSE)='Intermediate Lookups'!$A2&amp;'Intermediate Lookups'!F$1,$B$74, ""))</f>
        <v/>
      </c>
      <c r="G77" s="10" t="str">
        <f>IF($B$74="","",IF(VLOOKUP($B$74,Samples!$A$3:$D$100,2,FALSE)='Intermediate Lookups'!$A2&amp;'Intermediate Lookups'!G$1,$B$74, ""))</f>
        <v/>
      </c>
      <c r="H77" s="10" t="str">
        <f>IF($B$74="","",IF(VLOOKUP($B$74,Samples!$A$3:$D$100,2,FALSE)='Intermediate Lookups'!$A2&amp;'Intermediate Lookups'!H$1,$B$74, ""))</f>
        <v/>
      </c>
      <c r="I77" s="10" t="str">
        <f>IF($B$74="","",IF(VLOOKUP($B$74,Samples!$A$3:$D$100,2,FALSE)='Intermediate Lookups'!$A2&amp;'Intermediate Lookups'!I$1,$B$74, ""))</f>
        <v/>
      </c>
      <c r="J77" s="10" t="str">
        <f>IF($B$74="","",IF(VLOOKUP($B$74,Samples!$A$3:$D$100,2,FALSE)='Intermediate Lookups'!$A2&amp;'Intermediate Lookups'!J$1,$B$74, ""))</f>
        <v/>
      </c>
      <c r="K77" s="10" t="str">
        <f>IF($B$74="","",IF(VLOOKUP($B$74,Samples!$A$3:$D$100,2,FALSE)='Intermediate Lookups'!$A2&amp;'Intermediate Lookups'!K$1,$B$74, ""))</f>
        <v/>
      </c>
      <c r="L77" s="10" t="str">
        <f>IF($B$74="","",IF(VLOOKUP($B$74,Samples!$A$3:$D$100,2,FALSE)='Intermediate Lookups'!$A2&amp;'Intermediate Lookups'!L$1,$B$74, ""))</f>
        <v/>
      </c>
      <c r="M77" s="10" t="str">
        <f>IF($B$74="","",IF(VLOOKUP($B$74,Samples!$A$3:$D$100,2,FALSE)='Intermediate Lookups'!$A2&amp;'Intermediate Lookups'!M$1,$B$74, ""))</f>
        <v/>
      </c>
    </row>
    <row r="78" spans="1:14" x14ac:dyDescent="0.25">
      <c r="A78" t="str">
        <f>IF(B74="","","B")</f>
        <v/>
      </c>
      <c r="B78" s="10" t="str">
        <f>IF($B$74="","",IF(VLOOKUP($B$74,Samples!$A$3:$D$100,2,FALSE)='Intermediate Lookups'!$A3&amp;'Intermediate Lookups'!B$1,$B$74, ""))</f>
        <v/>
      </c>
      <c r="C78" s="10" t="str">
        <f>IF($B$74="","",IF(VLOOKUP($B$74,Samples!$A$3:$D$100,2,FALSE)='Intermediate Lookups'!$A3&amp;'Intermediate Lookups'!C$1,$B$74, ""))</f>
        <v/>
      </c>
      <c r="D78" s="10" t="str">
        <f>IF($B$74="","",IF(VLOOKUP($B$74,Samples!$A$3:$D$100,2,FALSE)='Intermediate Lookups'!$A3&amp;'Intermediate Lookups'!D$1,$B$74, ""))</f>
        <v/>
      </c>
      <c r="E78" s="10" t="str">
        <f>IF($B$74="","",IF(VLOOKUP($B$74,Samples!$A$3:$D$100,2,FALSE)='Intermediate Lookups'!$A3&amp;'Intermediate Lookups'!E$1,$B$74, ""))</f>
        <v/>
      </c>
      <c r="F78" s="10" t="str">
        <f>IF($B$74="","",IF(VLOOKUP($B$74,Samples!$A$3:$D$100,2,FALSE)='Intermediate Lookups'!$A3&amp;'Intermediate Lookups'!F$1,$B$74, ""))</f>
        <v/>
      </c>
      <c r="G78" s="10" t="str">
        <f>IF($B$74="","",IF(VLOOKUP($B$74,Samples!$A$3:$D$100,2,FALSE)='Intermediate Lookups'!$A3&amp;'Intermediate Lookups'!G$1,$B$74, ""))</f>
        <v/>
      </c>
      <c r="H78" s="10" t="str">
        <f>IF($B$74="","",IF(VLOOKUP($B$74,Samples!$A$3:$D$100,2,FALSE)='Intermediate Lookups'!$A3&amp;'Intermediate Lookups'!H$1,$B$74, ""))</f>
        <v/>
      </c>
      <c r="I78" s="10" t="str">
        <f>IF($B$74="","",IF(VLOOKUP($B$74,Samples!$A$3:$D$100,2,FALSE)='Intermediate Lookups'!$A3&amp;'Intermediate Lookups'!I$1,$B$74, ""))</f>
        <v/>
      </c>
      <c r="J78" s="10" t="str">
        <f>IF($B$74="","",IF(VLOOKUP($B$74,Samples!$A$3:$D$100,2,FALSE)='Intermediate Lookups'!$A3&amp;'Intermediate Lookups'!J$1,$B$74, ""))</f>
        <v/>
      </c>
      <c r="K78" s="10" t="str">
        <f>IF($B$74="","",IF(VLOOKUP($B$74,Samples!$A$3:$D$100,2,FALSE)='Intermediate Lookups'!$A3&amp;'Intermediate Lookups'!K$1,$B$74, ""))</f>
        <v/>
      </c>
      <c r="L78" s="10" t="str">
        <f>IF($B$74="","",IF(VLOOKUP($B$74,Samples!$A$3:$D$100,2,FALSE)='Intermediate Lookups'!$A3&amp;'Intermediate Lookups'!L$1,$B$74, ""))</f>
        <v/>
      </c>
      <c r="M78" s="10" t="str">
        <f>IF($B$74="","",IF(VLOOKUP($B$74,Samples!$A$3:$D$100,2,FALSE)='Intermediate Lookups'!$A3&amp;'Intermediate Lookups'!M$1,$B$74, ""))</f>
        <v/>
      </c>
    </row>
    <row r="79" spans="1:14" x14ac:dyDescent="0.25">
      <c r="A79" t="str">
        <f>IF(B74="","","C")</f>
        <v/>
      </c>
      <c r="B79" s="10" t="str">
        <f>IF($B$74="","",IF(VLOOKUP($B$74,Samples!$A$3:$D$100,2,FALSE)='Intermediate Lookups'!$A4&amp;'Intermediate Lookups'!B$1,$B$74, ""))</f>
        <v/>
      </c>
      <c r="C79" s="10" t="str">
        <f>IF($B$74="","",IF(VLOOKUP($B$74,Samples!$A$3:$D$100,2,FALSE)='Intermediate Lookups'!$A4&amp;'Intermediate Lookups'!C$1,$B$74, ""))</f>
        <v/>
      </c>
      <c r="D79" s="10" t="str">
        <f>IF($B$74="","",IF(VLOOKUP($B$74,Samples!$A$3:$D$100,2,FALSE)='Intermediate Lookups'!$A4&amp;'Intermediate Lookups'!D$1,$B$74, ""))</f>
        <v/>
      </c>
      <c r="E79" s="10" t="str">
        <f>IF($B$74="","",IF(VLOOKUP($B$74,Samples!$A$3:$D$100,2,FALSE)='Intermediate Lookups'!$A4&amp;'Intermediate Lookups'!E$1,$B$74, ""))</f>
        <v/>
      </c>
      <c r="F79" s="10" t="str">
        <f>IF($B$74="","",IF(VLOOKUP($B$74,Samples!$A$3:$D$100,2,FALSE)='Intermediate Lookups'!$A4&amp;'Intermediate Lookups'!F$1,$B$74, ""))</f>
        <v/>
      </c>
      <c r="G79" s="10" t="str">
        <f>IF($B$74="","",IF(VLOOKUP($B$74,Samples!$A$3:$D$100,2,FALSE)='Intermediate Lookups'!$A4&amp;'Intermediate Lookups'!G$1,$B$74, ""))</f>
        <v/>
      </c>
      <c r="H79" s="10" t="str">
        <f>IF($B$74="","",IF(VLOOKUP($B$74,Samples!$A$3:$D$100,2,FALSE)='Intermediate Lookups'!$A4&amp;'Intermediate Lookups'!H$1,$B$74, ""))</f>
        <v/>
      </c>
      <c r="I79" s="10" t="str">
        <f>IF($B$74="","",IF(VLOOKUP($B$74,Samples!$A$3:$D$100,2,FALSE)='Intermediate Lookups'!$A4&amp;'Intermediate Lookups'!I$1,$B$74, ""))</f>
        <v/>
      </c>
      <c r="J79" s="10" t="str">
        <f>IF($B$74="","",IF(VLOOKUP($B$74,Samples!$A$3:$D$100,2,FALSE)='Intermediate Lookups'!$A4&amp;'Intermediate Lookups'!J$1,$B$74, ""))</f>
        <v/>
      </c>
      <c r="K79" s="10" t="str">
        <f>IF($B$74="","",IF(VLOOKUP($B$74,Samples!$A$3:$D$100,2,FALSE)='Intermediate Lookups'!$A4&amp;'Intermediate Lookups'!K$1,$B$74, ""))</f>
        <v/>
      </c>
      <c r="L79" s="10" t="str">
        <f>IF($B$74="","",IF(VLOOKUP($B$74,Samples!$A$3:$D$100,2,FALSE)='Intermediate Lookups'!$A4&amp;'Intermediate Lookups'!L$1,$B$74, ""))</f>
        <v/>
      </c>
      <c r="M79" s="10" t="str">
        <f>IF($B$74="","",IF(VLOOKUP($B$74,Samples!$A$3:$D$100,2,FALSE)='Intermediate Lookups'!$A4&amp;'Intermediate Lookups'!M$1,$B$74, ""))</f>
        <v/>
      </c>
    </row>
    <row r="80" spans="1:14" x14ac:dyDescent="0.25">
      <c r="A80" t="str">
        <f>IF(B74="","","D")</f>
        <v/>
      </c>
      <c r="B80" s="10" t="str">
        <f>IF($B$74="","",IF(VLOOKUP($B$74,Samples!$A$3:$D$100,2,FALSE)='Intermediate Lookups'!$A5&amp;'Intermediate Lookups'!B$1,$B$74, ""))</f>
        <v/>
      </c>
      <c r="C80" s="10" t="str">
        <f>IF($B$74="","",IF(VLOOKUP($B$74,Samples!$A$3:$D$100,2,FALSE)='Intermediate Lookups'!$A5&amp;'Intermediate Lookups'!C$1,$B$74, ""))</f>
        <v/>
      </c>
      <c r="D80" s="10" t="str">
        <f>IF($B$74="","",IF(VLOOKUP($B$74,Samples!$A$3:$D$100,2,FALSE)='Intermediate Lookups'!$A5&amp;'Intermediate Lookups'!D$1,$B$74, ""))</f>
        <v/>
      </c>
      <c r="E80" s="10" t="str">
        <f>IF($B$74="","",IF(VLOOKUP($B$74,Samples!$A$3:$D$100,2,FALSE)='Intermediate Lookups'!$A5&amp;'Intermediate Lookups'!E$1,$B$74, ""))</f>
        <v/>
      </c>
      <c r="F80" s="10" t="str">
        <f>IF($B$74="","",IF(VLOOKUP($B$74,Samples!$A$3:$D$100,2,FALSE)='Intermediate Lookups'!$A5&amp;'Intermediate Lookups'!F$1,$B$74, ""))</f>
        <v/>
      </c>
      <c r="G80" s="10" t="str">
        <f>IF($B$74="","",IF(VLOOKUP($B$74,Samples!$A$3:$D$100,2,FALSE)='Intermediate Lookups'!$A5&amp;'Intermediate Lookups'!G$1,$B$74, ""))</f>
        <v/>
      </c>
      <c r="H80" s="10" t="str">
        <f>IF($B$74="","",IF(VLOOKUP($B$74,Samples!$A$3:$D$100,2,FALSE)='Intermediate Lookups'!$A5&amp;'Intermediate Lookups'!H$1,$B$74, ""))</f>
        <v/>
      </c>
      <c r="I80" s="10" t="str">
        <f>IF($B$74="","",IF(VLOOKUP($B$74,Samples!$A$3:$D$100,2,FALSE)='Intermediate Lookups'!$A5&amp;'Intermediate Lookups'!I$1,$B$74, ""))</f>
        <v/>
      </c>
      <c r="J80" s="10" t="str">
        <f>IF($B$74="","",IF(VLOOKUP($B$74,Samples!$A$3:$D$100,2,FALSE)='Intermediate Lookups'!$A5&amp;'Intermediate Lookups'!J$1,$B$74, ""))</f>
        <v/>
      </c>
      <c r="K80" s="10" t="str">
        <f>IF($B$74="","",IF(VLOOKUP($B$74,Samples!$A$3:$D$100,2,FALSE)='Intermediate Lookups'!$A5&amp;'Intermediate Lookups'!K$1,$B$74, ""))</f>
        <v/>
      </c>
      <c r="L80" s="10" t="str">
        <f>IF($B$74="","",IF(VLOOKUP($B$74,Samples!$A$3:$D$100,2,FALSE)='Intermediate Lookups'!$A5&amp;'Intermediate Lookups'!L$1,$B$74, ""))</f>
        <v/>
      </c>
      <c r="M80" s="10" t="str">
        <f>IF($B$74="","",IF(VLOOKUP($B$74,Samples!$A$3:$D$100,2,FALSE)='Intermediate Lookups'!$A5&amp;'Intermediate Lookups'!M$1,$B$74, ""))</f>
        <v/>
      </c>
    </row>
    <row r="81" spans="1:14" x14ac:dyDescent="0.25">
      <c r="A81" t="str">
        <f>IF(B74="","","E")</f>
        <v/>
      </c>
      <c r="B81" s="10" t="str">
        <f>IF($B$74="","",IF(VLOOKUP($B$74,Samples!$A$3:$D$100,2,FALSE)='Intermediate Lookups'!$A6&amp;'Intermediate Lookups'!B$1,$B$74, ""))</f>
        <v/>
      </c>
      <c r="C81" s="10" t="str">
        <f>IF($B$74="","",IF(VLOOKUP($B$74,Samples!$A$3:$D$100,2,FALSE)='Intermediate Lookups'!$A6&amp;'Intermediate Lookups'!C$1,$B$74, ""))</f>
        <v/>
      </c>
      <c r="D81" s="10" t="str">
        <f>IF($B$74="","",IF(VLOOKUP($B$74,Samples!$A$3:$D$100,2,FALSE)='Intermediate Lookups'!$A6&amp;'Intermediate Lookups'!D$1,$B$74, ""))</f>
        <v/>
      </c>
      <c r="E81" s="10" t="str">
        <f>IF($B$74="","",IF(VLOOKUP($B$74,Samples!$A$3:$D$100,2,FALSE)='Intermediate Lookups'!$A6&amp;'Intermediate Lookups'!E$1,$B$74, ""))</f>
        <v/>
      </c>
      <c r="F81" s="10" t="str">
        <f>IF($B$74="","",IF(VLOOKUP($B$74,Samples!$A$3:$D$100,2,FALSE)='Intermediate Lookups'!$A6&amp;'Intermediate Lookups'!F$1,$B$74, ""))</f>
        <v/>
      </c>
      <c r="G81" s="10" t="str">
        <f>IF($B$74="","",IF(VLOOKUP($B$74,Samples!$A$3:$D$100,2,FALSE)='Intermediate Lookups'!$A6&amp;'Intermediate Lookups'!G$1,$B$74, ""))</f>
        <v/>
      </c>
      <c r="H81" s="10" t="str">
        <f>IF($B$74="","",IF(VLOOKUP($B$74,Samples!$A$3:$D$100,2,FALSE)='Intermediate Lookups'!$A6&amp;'Intermediate Lookups'!H$1,$B$74, ""))</f>
        <v/>
      </c>
      <c r="I81" s="10" t="str">
        <f>IF($B$74="","",IF(VLOOKUP($B$74,Samples!$A$3:$D$100,2,FALSE)='Intermediate Lookups'!$A6&amp;'Intermediate Lookups'!I$1,$B$74, ""))</f>
        <v/>
      </c>
      <c r="J81" s="10" t="str">
        <f>IF($B$74="","",IF(VLOOKUP($B$74,Samples!$A$3:$D$100,2,FALSE)='Intermediate Lookups'!$A6&amp;'Intermediate Lookups'!J$1,$B$74, ""))</f>
        <v/>
      </c>
      <c r="K81" s="10" t="str">
        <f>IF($B$74="","",IF(VLOOKUP($B$74,Samples!$A$3:$D$100,2,FALSE)='Intermediate Lookups'!$A6&amp;'Intermediate Lookups'!K$1,$B$74, ""))</f>
        <v/>
      </c>
      <c r="L81" s="10" t="str">
        <f>IF($B$74="","",IF(VLOOKUP($B$74,Samples!$A$3:$D$100,2,FALSE)='Intermediate Lookups'!$A6&amp;'Intermediate Lookups'!L$1,$B$74, ""))</f>
        <v/>
      </c>
      <c r="M81" s="10" t="str">
        <f>IF($B$74="","",IF(VLOOKUP($B$74,Samples!$A$3:$D$100,2,FALSE)='Intermediate Lookups'!$A6&amp;'Intermediate Lookups'!M$1,$B$74, ""))</f>
        <v/>
      </c>
    </row>
    <row r="82" spans="1:14" x14ac:dyDescent="0.25">
      <c r="A82" t="str">
        <f>IF(B74="","","F")</f>
        <v/>
      </c>
      <c r="B82" s="10" t="str">
        <f>IF($B$74="","",IF(VLOOKUP($B$74,Samples!$A$3:$D$100,2,FALSE)='Intermediate Lookups'!$A7&amp;'Intermediate Lookups'!B$1,$B$74, ""))</f>
        <v/>
      </c>
      <c r="C82" s="10" t="str">
        <f>IF($B$74="","",IF(VLOOKUP($B$74,Samples!$A$3:$D$100,2,FALSE)='Intermediate Lookups'!$A7&amp;'Intermediate Lookups'!C$1,$B$74, ""))</f>
        <v/>
      </c>
      <c r="D82" s="10" t="str">
        <f>IF($B$74="","",IF(VLOOKUP($B$74,Samples!$A$3:$D$100,2,FALSE)='Intermediate Lookups'!$A7&amp;'Intermediate Lookups'!D$1,$B$74, ""))</f>
        <v/>
      </c>
      <c r="E82" s="10" t="str">
        <f>IF($B$74="","",IF(VLOOKUP($B$74,Samples!$A$3:$D$100,2,FALSE)='Intermediate Lookups'!$A7&amp;'Intermediate Lookups'!E$1,$B$74, ""))</f>
        <v/>
      </c>
      <c r="F82" s="10" t="str">
        <f>IF($B$74="","",IF(VLOOKUP($B$74,Samples!$A$3:$D$100,2,FALSE)='Intermediate Lookups'!$A7&amp;'Intermediate Lookups'!F$1,$B$74, ""))</f>
        <v/>
      </c>
      <c r="G82" s="10" t="str">
        <f>IF($B$74="","",IF(VLOOKUP($B$74,Samples!$A$3:$D$100,2,FALSE)='Intermediate Lookups'!$A7&amp;'Intermediate Lookups'!G$1,$B$74, ""))</f>
        <v/>
      </c>
      <c r="H82" s="10" t="str">
        <f>IF($B$74="","",IF(VLOOKUP($B$74,Samples!$A$3:$D$100,2,FALSE)='Intermediate Lookups'!$A7&amp;'Intermediate Lookups'!H$1,$B$74, ""))</f>
        <v/>
      </c>
      <c r="I82" s="10" t="str">
        <f>IF($B$74="","",IF(VLOOKUP($B$74,Samples!$A$3:$D$100,2,FALSE)='Intermediate Lookups'!$A7&amp;'Intermediate Lookups'!I$1,$B$74, ""))</f>
        <v/>
      </c>
      <c r="J82" s="10" t="str">
        <f>IF($B$74="","",IF(VLOOKUP($B$74,Samples!$A$3:$D$100,2,FALSE)='Intermediate Lookups'!$A7&amp;'Intermediate Lookups'!J$1,$B$74, ""))</f>
        <v/>
      </c>
      <c r="K82" s="10" t="str">
        <f>IF($B$74="","",IF(VLOOKUP($B$74,Samples!$A$3:$D$100,2,FALSE)='Intermediate Lookups'!$A7&amp;'Intermediate Lookups'!K$1,$B$74, ""))</f>
        <v/>
      </c>
      <c r="L82" s="10" t="str">
        <f>IF($B$74="","",IF(VLOOKUP($B$74,Samples!$A$3:$D$100,2,FALSE)='Intermediate Lookups'!$A7&amp;'Intermediate Lookups'!L$1,$B$74, ""))</f>
        <v/>
      </c>
      <c r="M82" s="10" t="str">
        <f>IF($B$74="","",IF(VLOOKUP($B$74,Samples!$A$3:$D$100,2,FALSE)='Intermediate Lookups'!$A7&amp;'Intermediate Lookups'!M$1,$B$74, ""))</f>
        <v/>
      </c>
    </row>
    <row r="83" spans="1:14" x14ac:dyDescent="0.25">
      <c r="A83" t="str">
        <f>IF(B74="","","G")</f>
        <v/>
      </c>
      <c r="B83" s="10" t="str">
        <f>IF($B$74="","",IF(VLOOKUP($B$74,Samples!$A$3:$D$100,2,FALSE)='Intermediate Lookups'!$A8&amp;'Intermediate Lookups'!B$1,$B$74, ""))</f>
        <v/>
      </c>
      <c r="C83" s="10" t="str">
        <f>IF($B$74="","",IF(VLOOKUP($B$74,Samples!$A$3:$D$100,2,FALSE)='Intermediate Lookups'!$A8&amp;'Intermediate Lookups'!C$1,$B$74, ""))</f>
        <v/>
      </c>
      <c r="D83" s="10" t="str">
        <f>IF($B$74="","",IF(VLOOKUP($B$74,Samples!$A$3:$D$100,2,FALSE)='Intermediate Lookups'!$A8&amp;'Intermediate Lookups'!D$1,$B$74, ""))</f>
        <v/>
      </c>
      <c r="E83" s="10" t="str">
        <f>IF($B$74="","",IF(VLOOKUP($B$74,Samples!$A$3:$D$100,2,FALSE)='Intermediate Lookups'!$A8&amp;'Intermediate Lookups'!E$1,$B$74, ""))</f>
        <v/>
      </c>
      <c r="F83" s="10" t="str">
        <f>IF($B$74="","",IF(VLOOKUP($B$74,Samples!$A$3:$D$100,2,FALSE)='Intermediate Lookups'!$A8&amp;'Intermediate Lookups'!F$1,$B$74, ""))</f>
        <v/>
      </c>
      <c r="G83" s="10" t="str">
        <f>IF($B$74="","",IF(VLOOKUP($B$74,Samples!$A$3:$D$100,2,FALSE)='Intermediate Lookups'!$A8&amp;'Intermediate Lookups'!G$1,$B$74, ""))</f>
        <v/>
      </c>
      <c r="H83" s="10" t="str">
        <f>IF($B$74="","",IF(VLOOKUP($B$74,Samples!$A$3:$D$100,2,FALSE)='Intermediate Lookups'!$A8&amp;'Intermediate Lookups'!H$1,$B$74, ""))</f>
        <v/>
      </c>
      <c r="I83" s="10" t="str">
        <f>IF($B$74="","",IF(VLOOKUP($B$74,Samples!$A$3:$D$100,2,FALSE)='Intermediate Lookups'!$A8&amp;'Intermediate Lookups'!I$1,$B$74, ""))</f>
        <v/>
      </c>
      <c r="J83" s="10" t="str">
        <f>IF($B$74="","",IF(VLOOKUP($B$74,Samples!$A$3:$D$100,2,FALSE)='Intermediate Lookups'!$A8&amp;'Intermediate Lookups'!J$1,$B$74, ""))</f>
        <v/>
      </c>
      <c r="K83" s="10" t="str">
        <f>IF($B$74="","",IF(VLOOKUP($B$74,Samples!$A$3:$D$100,2,FALSE)='Intermediate Lookups'!$A8&amp;'Intermediate Lookups'!K$1,$B$74, ""))</f>
        <v/>
      </c>
      <c r="L83" s="10" t="str">
        <f>IF($B$74="","",IF(VLOOKUP($B$74,Samples!$A$3:$D$100,2,FALSE)='Intermediate Lookups'!$A8&amp;'Intermediate Lookups'!L$1,$B$74, ""))</f>
        <v/>
      </c>
      <c r="M83" s="10" t="str">
        <f>IF($B$74="","",IF(VLOOKUP($B$74,Samples!$A$3:$D$100,2,FALSE)='Intermediate Lookups'!$A8&amp;'Intermediate Lookups'!M$1,$B$74, ""))</f>
        <v/>
      </c>
    </row>
    <row r="84" spans="1:14" x14ac:dyDescent="0.25">
      <c r="A84" t="str">
        <f>IF(B74="","","H")</f>
        <v/>
      </c>
      <c r="B84" s="10" t="str">
        <f>IF($B$74="","",IF(VLOOKUP($B$74,Samples!$A$3:$D$100,2,FALSE)='Intermediate Lookups'!$A9&amp;'Intermediate Lookups'!B$1,$B$74, ""))</f>
        <v/>
      </c>
      <c r="C84" s="10" t="str">
        <f>IF($B$74="","",IF(VLOOKUP($B$74,Samples!$A$3:$D$100,2,FALSE)='Intermediate Lookups'!$A9&amp;'Intermediate Lookups'!C$1,$B$74, ""))</f>
        <v/>
      </c>
      <c r="D84" s="10" t="str">
        <f>IF($B$74="","",IF(VLOOKUP($B$74,Samples!$A$3:$D$100,2,FALSE)='Intermediate Lookups'!$A9&amp;'Intermediate Lookups'!D$1,$B$74, ""))</f>
        <v/>
      </c>
      <c r="E84" s="10" t="str">
        <f>IF($B$74="","",IF(VLOOKUP($B$74,Samples!$A$3:$D$100,2,FALSE)='Intermediate Lookups'!$A9&amp;'Intermediate Lookups'!E$1,$B$74, ""))</f>
        <v/>
      </c>
      <c r="F84" s="10" t="str">
        <f>IF($B$74="","",IF(VLOOKUP($B$74,Samples!$A$3:$D$100,2,FALSE)='Intermediate Lookups'!$A9&amp;'Intermediate Lookups'!F$1,$B$74, ""))</f>
        <v/>
      </c>
      <c r="G84" s="10" t="str">
        <f>IF($B$74="","",IF(VLOOKUP($B$74,Samples!$A$3:$D$100,2,FALSE)='Intermediate Lookups'!$A9&amp;'Intermediate Lookups'!G$1,$B$74, ""))</f>
        <v/>
      </c>
      <c r="H84" s="10" t="str">
        <f>IF($B$74="","",IF(VLOOKUP($B$74,Samples!$A$3:$D$100,2,FALSE)='Intermediate Lookups'!$A9&amp;'Intermediate Lookups'!H$1,$B$74, ""))</f>
        <v/>
      </c>
      <c r="I84" s="10" t="str">
        <f>IF($B$74="","",IF(VLOOKUP($B$74,Samples!$A$3:$D$100,2,FALSE)='Intermediate Lookups'!$A9&amp;'Intermediate Lookups'!I$1,$B$74, ""))</f>
        <v/>
      </c>
      <c r="J84" s="10" t="str">
        <f>IF($B$74="","",IF(VLOOKUP($B$74,Samples!$A$3:$D$100,2,FALSE)='Intermediate Lookups'!$A9&amp;'Intermediate Lookups'!J$1,$B$74, ""))</f>
        <v/>
      </c>
      <c r="K84" s="10" t="str">
        <f>IF($B$74="","",IF(VLOOKUP($B$74,Samples!$A$3:$D$100,2,FALSE)='Intermediate Lookups'!$A9&amp;'Intermediate Lookups'!K$1,$B$74, ""))</f>
        <v/>
      </c>
      <c r="L84" s="10" t="str">
        <f>IF($B$74="","",IF(VLOOKUP($B$74,Samples!$A$3:$D$100,2,FALSE)='Intermediate Lookups'!$A9&amp;'Intermediate Lookups'!L$1,$B$74, ""))</f>
        <v/>
      </c>
      <c r="M84" s="10" t="str">
        <f>IF($B$74="","",IF(VLOOKUP($B$74,Samples!$A$3:$D$100,2,FALSE)='Intermediate Lookups'!$A9&amp;'Intermediate Lookups'!M$1,$B$74, ""))</f>
        <v/>
      </c>
    </row>
    <row r="86" spans="1:14" x14ac:dyDescent="0.25">
      <c r="A86" t="str">
        <f>IF(B86="","","Pipetting step")</f>
        <v/>
      </c>
      <c r="B86" t="str">
        <f>IF(ISBLANK(Samples!A60),"",Samples!A60)</f>
        <v/>
      </c>
      <c r="C86" t="str">
        <f>IF(B86="","",VLOOKUP(B86,Samples!$A$3:$D$100,4,FALSE))</f>
        <v/>
      </c>
      <c r="D86" t="str">
        <f>IF(B86="","",8)</f>
        <v/>
      </c>
      <c r="E86" t="str">
        <f>IF(B86="","",12)</f>
        <v/>
      </c>
      <c r="F86" t="str">
        <f>IF(B86="","","Standard")</f>
        <v/>
      </c>
      <c r="G86" t="str">
        <f>IF(B86="","","Color")</f>
        <v/>
      </c>
      <c r="I86" t="str">
        <f>IF(B86="","",6)</f>
        <v/>
      </c>
      <c r="J86" t="str">
        <f>IF(B86="","",6)</f>
        <v/>
      </c>
      <c r="K86" t="str">
        <f>IF(B86="","","Normal")</f>
        <v/>
      </c>
      <c r="L86" t="str">
        <f>IF(B86="","","Single-channel")</f>
        <v/>
      </c>
      <c r="M86" t="str">
        <f>IF(B86="","","No")</f>
        <v/>
      </c>
      <c r="N86" t="str">
        <f>IF(B86="","","No")</f>
        <v/>
      </c>
    </row>
    <row r="87" spans="1:14" x14ac:dyDescent="0.25">
      <c r="M87" t="str">
        <f>IF(B86="","","Per well")</f>
        <v/>
      </c>
      <c r="N87" t="str">
        <f>IF(B86="","","On source")</f>
        <v/>
      </c>
    </row>
    <row r="88" spans="1:14" x14ac:dyDescent="0.25">
      <c r="B88" t="str">
        <f>IF(B86="","",1)</f>
        <v/>
      </c>
      <c r="C88" t="str">
        <f>IF(B86="","",2)</f>
        <v/>
      </c>
      <c r="D88" t="str">
        <f>IF(B86="","",3)</f>
        <v/>
      </c>
      <c r="E88" t="str">
        <f>IF(B86="","",4)</f>
        <v/>
      </c>
      <c r="F88" t="str">
        <f>IF(B86="","",5)</f>
        <v/>
      </c>
      <c r="G88" t="str">
        <f>IF(B86="","",6)</f>
        <v/>
      </c>
      <c r="H88" t="str">
        <f>IF(B86="","",7)</f>
        <v/>
      </c>
      <c r="I88" t="str">
        <f>IF(B86="","",8)</f>
        <v/>
      </c>
      <c r="J88" t="str">
        <f>IF(B86="","",9)</f>
        <v/>
      </c>
      <c r="K88" t="str">
        <f>IF(B86="","",10)</f>
        <v/>
      </c>
      <c r="L88" t="str">
        <f>IF(B86="","",11)</f>
        <v/>
      </c>
      <c r="M88" t="str">
        <f>IF(B86="","",12)</f>
        <v/>
      </c>
    </row>
    <row r="89" spans="1:14" x14ac:dyDescent="0.25">
      <c r="A89" t="str">
        <f>IF(B86="","","A")</f>
        <v/>
      </c>
      <c r="B89" s="10" t="str">
        <f>IF($B$86="","",IF(VLOOKUP($B$86,Samples!$A$3:$D$100,2,FALSE)='Intermediate Lookups'!$A2&amp;'Intermediate Lookups'!B$1,$B$86, ""))</f>
        <v/>
      </c>
      <c r="C89" s="10" t="str">
        <f>IF($B$86="","",IF(VLOOKUP($B$86,Samples!$A$3:$D$100,2,FALSE)='Intermediate Lookups'!$A2&amp;'Intermediate Lookups'!C$1,$B$86, ""))</f>
        <v/>
      </c>
      <c r="D89" s="10" t="str">
        <f>IF($B$86="","",IF(VLOOKUP($B$86,Samples!$A$3:$D$100,2,FALSE)='Intermediate Lookups'!$A2&amp;'Intermediate Lookups'!D$1,$B$86, ""))</f>
        <v/>
      </c>
      <c r="E89" s="10" t="str">
        <f>IF($B$86="","",IF(VLOOKUP($B$86,Samples!$A$3:$D$100,2,FALSE)='Intermediate Lookups'!$A2&amp;'Intermediate Lookups'!E$1,$B$86, ""))</f>
        <v/>
      </c>
      <c r="F89" s="10" t="str">
        <f>IF($B$86="","",IF(VLOOKUP($B$86,Samples!$A$3:$D$100,2,FALSE)='Intermediate Lookups'!$A2&amp;'Intermediate Lookups'!F$1,$B$86, ""))</f>
        <v/>
      </c>
      <c r="G89" s="10" t="str">
        <f>IF($B$86="","",IF(VLOOKUP($B$86,Samples!$A$3:$D$100,2,FALSE)='Intermediate Lookups'!$A2&amp;'Intermediate Lookups'!G$1,$B$86, ""))</f>
        <v/>
      </c>
      <c r="H89" s="10" t="str">
        <f>IF($B$86="","",IF(VLOOKUP($B$86,Samples!$A$3:$D$100,2,FALSE)='Intermediate Lookups'!$A2&amp;'Intermediate Lookups'!H$1,$B$86, ""))</f>
        <v/>
      </c>
      <c r="I89" s="10" t="str">
        <f>IF($B$86="","",IF(VLOOKUP($B$86,Samples!$A$3:$D$100,2,FALSE)='Intermediate Lookups'!$A2&amp;'Intermediate Lookups'!I$1,$B$86, ""))</f>
        <v/>
      </c>
      <c r="J89" s="10" t="str">
        <f>IF($B$86="","",IF(VLOOKUP($B$86,Samples!$A$3:$D$100,2,FALSE)='Intermediate Lookups'!$A2&amp;'Intermediate Lookups'!J$1,$B$86, ""))</f>
        <v/>
      </c>
      <c r="K89" s="10" t="str">
        <f>IF($B$86="","",IF(VLOOKUP($B$86,Samples!$A$3:$D$100,2,FALSE)='Intermediate Lookups'!$A2&amp;'Intermediate Lookups'!K$1,$B$86, ""))</f>
        <v/>
      </c>
      <c r="L89" s="10" t="str">
        <f>IF($B$86="","",IF(VLOOKUP($B$86,Samples!$A$3:$D$100,2,FALSE)='Intermediate Lookups'!$A2&amp;'Intermediate Lookups'!L$1,$B$86, ""))</f>
        <v/>
      </c>
      <c r="M89" s="10" t="str">
        <f>IF($B$86="","",IF(VLOOKUP($B$86,Samples!$A$3:$D$100,2,FALSE)='Intermediate Lookups'!$A2&amp;'Intermediate Lookups'!M$1,$B$86, ""))</f>
        <v/>
      </c>
    </row>
    <row r="90" spans="1:14" x14ac:dyDescent="0.25">
      <c r="A90" t="str">
        <f>IF(B86="","","B")</f>
        <v/>
      </c>
      <c r="B90" s="10" t="str">
        <f>IF($B$86="","",IF(VLOOKUP($B$86,Samples!$A$3:$D$100,2,FALSE)='Intermediate Lookups'!$A3&amp;'Intermediate Lookups'!B$1,$B$86, ""))</f>
        <v/>
      </c>
      <c r="C90" s="10" t="str">
        <f>IF($B$86="","",IF(VLOOKUP($B$86,Samples!$A$3:$D$100,2,FALSE)='Intermediate Lookups'!$A3&amp;'Intermediate Lookups'!C$1,$B$86, ""))</f>
        <v/>
      </c>
      <c r="D90" s="10" t="str">
        <f>IF($B$86="","",IF(VLOOKUP($B$86,Samples!$A$3:$D$100,2,FALSE)='Intermediate Lookups'!$A3&amp;'Intermediate Lookups'!D$1,$B$86, ""))</f>
        <v/>
      </c>
      <c r="E90" s="10" t="str">
        <f>IF($B$86="","",IF(VLOOKUP($B$86,Samples!$A$3:$D$100,2,FALSE)='Intermediate Lookups'!$A3&amp;'Intermediate Lookups'!E$1,$B$86, ""))</f>
        <v/>
      </c>
      <c r="F90" s="10" t="str">
        <f>IF($B$86="","",IF(VLOOKUP($B$86,Samples!$A$3:$D$100,2,FALSE)='Intermediate Lookups'!$A3&amp;'Intermediate Lookups'!F$1,$B$86, ""))</f>
        <v/>
      </c>
      <c r="G90" s="10" t="str">
        <f>IF($B$86="","",IF(VLOOKUP($B$86,Samples!$A$3:$D$100,2,FALSE)='Intermediate Lookups'!$A3&amp;'Intermediate Lookups'!G$1,$B$86, ""))</f>
        <v/>
      </c>
      <c r="H90" s="10" t="str">
        <f>IF($B$86="","",IF(VLOOKUP($B$86,Samples!$A$3:$D$100,2,FALSE)='Intermediate Lookups'!$A3&amp;'Intermediate Lookups'!H$1,$B$86, ""))</f>
        <v/>
      </c>
      <c r="I90" s="10" t="str">
        <f>IF($B$86="","",IF(VLOOKUP($B$86,Samples!$A$3:$D$100,2,FALSE)='Intermediate Lookups'!$A3&amp;'Intermediate Lookups'!I$1,$B$86, ""))</f>
        <v/>
      </c>
      <c r="J90" s="10" t="str">
        <f>IF($B$86="","",IF(VLOOKUP($B$86,Samples!$A$3:$D$100,2,FALSE)='Intermediate Lookups'!$A3&amp;'Intermediate Lookups'!J$1,$B$86, ""))</f>
        <v/>
      </c>
      <c r="K90" s="10" t="str">
        <f>IF($B$86="","",IF(VLOOKUP($B$86,Samples!$A$3:$D$100,2,FALSE)='Intermediate Lookups'!$A3&amp;'Intermediate Lookups'!K$1,$B$86, ""))</f>
        <v/>
      </c>
      <c r="L90" s="10" t="str">
        <f>IF($B$86="","",IF(VLOOKUP($B$86,Samples!$A$3:$D$100,2,FALSE)='Intermediate Lookups'!$A3&amp;'Intermediate Lookups'!L$1,$B$86, ""))</f>
        <v/>
      </c>
      <c r="M90" s="10" t="str">
        <f>IF($B$86="","",IF(VLOOKUP($B$86,Samples!$A$3:$D$100,2,FALSE)='Intermediate Lookups'!$A3&amp;'Intermediate Lookups'!M$1,$B$86, ""))</f>
        <v/>
      </c>
    </row>
    <row r="91" spans="1:14" x14ac:dyDescent="0.25">
      <c r="A91" t="str">
        <f>IF(B86="","","C")</f>
        <v/>
      </c>
      <c r="B91" s="10" t="str">
        <f>IF($B$86="","",IF(VLOOKUP($B$86,Samples!$A$3:$D$100,2,FALSE)='Intermediate Lookups'!$A4&amp;'Intermediate Lookups'!B$1,$B$86, ""))</f>
        <v/>
      </c>
      <c r="C91" s="10" t="str">
        <f>IF($B$86="","",IF(VLOOKUP($B$86,Samples!$A$3:$D$100,2,FALSE)='Intermediate Lookups'!$A4&amp;'Intermediate Lookups'!C$1,$B$86, ""))</f>
        <v/>
      </c>
      <c r="D91" s="10" t="str">
        <f>IF($B$86="","",IF(VLOOKUP($B$86,Samples!$A$3:$D$100,2,FALSE)='Intermediate Lookups'!$A4&amp;'Intermediate Lookups'!D$1,$B$86, ""))</f>
        <v/>
      </c>
      <c r="E91" s="10" t="str">
        <f>IF($B$86="","",IF(VLOOKUP($B$86,Samples!$A$3:$D$100,2,FALSE)='Intermediate Lookups'!$A4&amp;'Intermediate Lookups'!E$1,$B$86, ""))</f>
        <v/>
      </c>
      <c r="F91" s="10" t="str">
        <f>IF($B$86="","",IF(VLOOKUP($B$86,Samples!$A$3:$D$100,2,FALSE)='Intermediate Lookups'!$A4&amp;'Intermediate Lookups'!F$1,$B$86, ""))</f>
        <v/>
      </c>
      <c r="G91" s="10" t="str">
        <f>IF($B$86="","",IF(VLOOKUP($B$86,Samples!$A$3:$D$100,2,FALSE)='Intermediate Lookups'!$A4&amp;'Intermediate Lookups'!G$1,$B$86, ""))</f>
        <v/>
      </c>
      <c r="H91" s="10" t="str">
        <f>IF($B$86="","",IF(VLOOKUP($B$86,Samples!$A$3:$D$100,2,FALSE)='Intermediate Lookups'!$A4&amp;'Intermediate Lookups'!H$1,$B$86, ""))</f>
        <v/>
      </c>
      <c r="I91" s="10" t="str">
        <f>IF($B$86="","",IF(VLOOKUP($B$86,Samples!$A$3:$D$100,2,FALSE)='Intermediate Lookups'!$A4&amp;'Intermediate Lookups'!I$1,$B$86, ""))</f>
        <v/>
      </c>
      <c r="J91" s="10" t="str">
        <f>IF($B$86="","",IF(VLOOKUP($B$86,Samples!$A$3:$D$100,2,FALSE)='Intermediate Lookups'!$A4&amp;'Intermediate Lookups'!J$1,$B$86, ""))</f>
        <v/>
      </c>
      <c r="K91" s="10" t="str">
        <f>IF($B$86="","",IF(VLOOKUP($B$86,Samples!$A$3:$D$100,2,FALSE)='Intermediate Lookups'!$A4&amp;'Intermediate Lookups'!K$1,$B$86, ""))</f>
        <v/>
      </c>
      <c r="L91" s="10" t="str">
        <f>IF($B$86="","",IF(VLOOKUP($B$86,Samples!$A$3:$D$100,2,FALSE)='Intermediate Lookups'!$A4&amp;'Intermediate Lookups'!L$1,$B$86, ""))</f>
        <v/>
      </c>
      <c r="M91" s="10" t="str">
        <f>IF($B$86="","",IF(VLOOKUP($B$86,Samples!$A$3:$D$100,2,FALSE)='Intermediate Lookups'!$A4&amp;'Intermediate Lookups'!M$1,$B$86, ""))</f>
        <v/>
      </c>
    </row>
    <row r="92" spans="1:14" x14ac:dyDescent="0.25">
      <c r="A92" t="str">
        <f>IF(B86="","","D")</f>
        <v/>
      </c>
      <c r="B92" s="10" t="str">
        <f>IF($B$86="","",IF(VLOOKUP($B$86,Samples!$A$3:$D$100,2,FALSE)='Intermediate Lookups'!$A5&amp;'Intermediate Lookups'!B$1,$B$86, ""))</f>
        <v/>
      </c>
      <c r="C92" s="10" t="str">
        <f>IF($B$86="","",IF(VLOOKUP($B$86,Samples!$A$3:$D$100,2,FALSE)='Intermediate Lookups'!$A5&amp;'Intermediate Lookups'!C$1,$B$86, ""))</f>
        <v/>
      </c>
      <c r="D92" s="10" t="str">
        <f>IF($B$86="","",IF(VLOOKUP($B$86,Samples!$A$3:$D$100,2,FALSE)='Intermediate Lookups'!$A5&amp;'Intermediate Lookups'!D$1,$B$86, ""))</f>
        <v/>
      </c>
      <c r="E92" s="10" t="str">
        <f>IF($B$86="","",IF(VLOOKUP($B$86,Samples!$A$3:$D$100,2,FALSE)='Intermediate Lookups'!$A5&amp;'Intermediate Lookups'!E$1,$B$86, ""))</f>
        <v/>
      </c>
      <c r="F92" s="10" t="str">
        <f>IF($B$86="","",IF(VLOOKUP($B$86,Samples!$A$3:$D$100,2,FALSE)='Intermediate Lookups'!$A5&amp;'Intermediate Lookups'!F$1,$B$86, ""))</f>
        <v/>
      </c>
      <c r="G92" s="10" t="str">
        <f>IF($B$86="","",IF(VLOOKUP($B$86,Samples!$A$3:$D$100,2,FALSE)='Intermediate Lookups'!$A5&amp;'Intermediate Lookups'!G$1,$B$86, ""))</f>
        <v/>
      </c>
      <c r="H92" s="10" t="str">
        <f>IF($B$86="","",IF(VLOOKUP($B$86,Samples!$A$3:$D$100,2,FALSE)='Intermediate Lookups'!$A5&amp;'Intermediate Lookups'!H$1,$B$86, ""))</f>
        <v/>
      </c>
      <c r="I92" s="10" t="str">
        <f>IF($B$86="","",IF(VLOOKUP($B$86,Samples!$A$3:$D$100,2,FALSE)='Intermediate Lookups'!$A5&amp;'Intermediate Lookups'!I$1,$B$86, ""))</f>
        <v/>
      </c>
      <c r="J92" s="10" t="str">
        <f>IF($B$86="","",IF(VLOOKUP($B$86,Samples!$A$3:$D$100,2,FALSE)='Intermediate Lookups'!$A5&amp;'Intermediate Lookups'!J$1,$B$86, ""))</f>
        <v/>
      </c>
      <c r="K92" s="10" t="str">
        <f>IF($B$86="","",IF(VLOOKUP($B$86,Samples!$A$3:$D$100,2,FALSE)='Intermediate Lookups'!$A5&amp;'Intermediate Lookups'!K$1,$B$86, ""))</f>
        <v/>
      </c>
      <c r="L92" s="10" t="str">
        <f>IF($B$86="","",IF(VLOOKUP($B$86,Samples!$A$3:$D$100,2,FALSE)='Intermediate Lookups'!$A5&amp;'Intermediate Lookups'!L$1,$B$86, ""))</f>
        <v/>
      </c>
      <c r="M92" s="10" t="str">
        <f>IF($B$86="","",IF(VLOOKUP($B$86,Samples!$A$3:$D$100,2,FALSE)='Intermediate Lookups'!$A5&amp;'Intermediate Lookups'!M$1,$B$86, ""))</f>
        <v/>
      </c>
    </row>
    <row r="93" spans="1:14" x14ac:dyDescent="0.25">
      <c r="A93" t="str">
        <f>IF(B86="","","E")</f>
        <v/>
      </c>
      <c r="B93" s="10" t="str">
        <f>IF($B$86="","",IF(VLOOKUP($B$86,Samples!$A$3:$D$100,2,FALSE)='Intermediate Lookups'!$A6&amp;'Intermediate Lookups'!B$1,$B$86, ""))</f>
        <v/>
      </c>
      <c r="C93" s="10" t="str">
        <f>IF($B$86="","",IF(VLOOKUP($B$86,Samples!$A$3:$D$100,2,FALSE)='Intermediate Lookups'!$A6&amp;'Intermediate Lookups'!C$1,$B$86, ""))</f>
        <v/>
      </c>
      <c r="D93" s="10" t="str">
        <f>IF($B$86="","",IF(VLOOKUP($B$86,Samples!$A$3:$D$100,2,FALSE)='Intermediate Lookups'!$A6&amp;'Intermediate Lookups'!D$1,$B$86, ""))</f>
        <v/>
      </c>
      <c r="E93" s="10" t="str">
        <f>IF($B$86="","",IF(VLOOKUP($B$86,Samples!$A$3:$D$100,2,FALSE)='Intermediate Lookups'!$A6&amp;'Intermediate Lookups'!E$1,$B$86, ""))</f>
        <v/>
      </c>
      <c r="F93" s="10" t="str">
        <f>IF($B$86="","",IF(VLOOKUP($B$86,Samples!$A$3:$D$100,2,FALSE)='Intermediate Lookups'!$A6&amp;'Intermediate Lookups'!F$1,$B$86, ""))</f>
        <v/>
      </c>
      <c r="G93" s="10" t="str">
        <f>IF($B$86="","",IF(VLOOKUP($B$86,Samples!$A$3:$D$100,2,FALSE)='Intermediate Lookups'!$A6&amp;'Intermediate Lookups'!G$1,$B$86, ""))</f>
        <v/>
      </c>
      <c r="H93" s="10" t="str">
        <f>IF($B$86="","",IF(VLOOKUP($B$86,Samples!$A$3:$D$100,2,FALSE)='Intermediate Lookups'!$A6&amp;'Intermediate Lookups'!H$1,$B$86, ""))</f>
        <v/>
      </c>
      <c r="I93" s="10" t="str">
        <f>IF($B$86="","",IF(VLOOKUP($B$86,Samples!$A$3:$D$100,2,FALSE)='Intermediate Lookups'!$A6&amp;'Intermediate Lookups'!I$1,$B$86, ""))</f>
        <v/>
      </c>
      <c r="J93" s="10" t="str">
        <f>IF($B$86="","",IF(VLOOKUP($B$86,Samples!$A$3:$D$100,2,FALSE)='Intermediate Lookups'!$A6&amp;'Intermediate Lookups'!J$1,$B$86, ""))</f>
        <v/>
      </c>
      <c r="K93" s="10" t="str">
        <f>IF($B$86="","",IF(VLOOKUP($B$86,Samples!$A$3:$D$100,2,FALSE)='Intermediate Lookups'!$A6&amp;'Intermediate Lookups'!K$1,$B$86, ""))</f>
        <v/>
      </c>
      <c r="L93" s="10" t="str">
        <f>IF($B$86="","",IF(VLOOKUP($B$86,Samples!$A$3:$D$100,2,FALSE)='Intermediate Lookups'!$A6&amp;'Intermediate Lookups'!L$1,$B$86, ""))</f>
        <v/>
      </c>
      <c r="M93" s="10" t="str">
        <f>IF($B$86="","",IF(VLOOKUP($B$86,Samples!$A$3:$D$100,2,FALSE)='Intermediate Lookups'!$A6&amp;'Intermediate Lookups'!M$1,$B$86, ""))</f>
        <v/>
      </c>
    </row>
    <row r="94" spans="1:14" x14ac:dyDescent="0.25">
      <c r="A94" t="str">
        <f>IF(B86="","","F")</f>
        <v/>
      </c>
      <c r="B94" s="10" t="str">
        <f>IF($B$86="","",IF(VLOOKUP($B$86,Samples!$A$3:$D$100,2,FALSE)='Intermediate Lookups'!$A7&amp;'Intermediate Lookups'!B$1,$B$86, ""))</f>
        <v/>
      </c>
      <c r="C94" s="10" t="str">
        <f>IF($B$86="","",IF(VLOOKUP($B$86,Samples!$A$3:$D$100,2,FALSE)='Intermediate Lookups'!$A7&amp;'Intermediate Lookups'!C$1,$B$86, ""))</f>
        <v/>
      </c>
      <c r="D94" s="10" t="str">
        <f>IF($B$86="","",IF(VLOOKUP($B$86,Samples!$A$3:$D$100,2,FALSE)='Intermediate Lookups'!$A7&amp;'Intermediate Lookups'!D$1,$B$86, ""))</f>
        <v/>
      </c>
      <c r="E94" s="10" t="str">
        <f>IF($B$86="","",IF(VLOOKUP($B$86,Samples!$A$3:$D$100,2,FALSE)='Intermediate Lookups'!$A7&amp;'Intermediate Lookups'!E$1,$B$86, ""))</f>
        <v/>
      </c>
      <c r="F94" s="10" t="str">
        <f>IF($B$86="","",IF(VLOOKUP($B$86,Samples!$A$3:$D$100,2,FALSE)='Intermediate Lookups'!$A7&amp;'Intermediate Lookups'!F$1,$B$86, ""))</f>
        <v/>
      </c>
      <c r="G94" s="10" t="str">
        <f>IF($B$86="","",IF(VLOOKUP($B$86,Samples!$A$3:$D$100,2,FALSE)='Intermediate Lookups'!$A7&amp;'Intermediate Lookups'!G$1,$B$86, ""))</f>
        <v/>
      </c>
      <c r="H94" s="10" t="str">
        <f>IF($B$86="","",IF(VLOOKUP($B$86,Samples!$A$3:$D$100,2,FALSE)='Intermediate Lookups'!$A7&amp;'Intermediate Lookups'!H$1,$B$86, ""))</f>
        <v/>
      </c>
      <c r="I94" s="10" t="str">
        <f>IF($B$86="","",IF(VLOOKUP($B$86,Samples!$A$3:$D$100,2,FALSE)='Intermediate Lookups'!$A7&amp;'Intermediate Lookups'!I$1,$B$86, ""))</f>
        <v/>
      </c>
      <c r="J94" s="10" t="str">
        <f>IF($B$86="","",IF(VLOOKUP($B$86,Samples!$A$3:$D$100,2,FALSE)='Intermediate Lookups'!$A7&amp;'Intermediate Lookups'!J$1,$B$86, ""))</f>
        <v/>
      </c>
      <c r="K94" s="10" t="str">
        <f>IF($B$86="","",IF(VLOOKUP($B$86,Samples!$A$3:$D$100,2,FALSE)='Intermediate Lookups'!$A7&amp;'Intermediate Lookups'!K$1,$B$86, ""))</f>
        <v/>
      </c>
      <c r="L94" s="10" t="str">
        <f>IF($B$86="","",IF(VLOOKUP($B$86,Samples!$A$3:$D$100,2,FALSE)='Intermediate Lookups'!$A7&amp;'Intermediate Lookups'!L$1,$B$86, ""))</f>
        <v/>
      </c>
      <c r="M94" s="10" t="str">
        <f>IF($B$86="","",IF(VLOOKUP($B$86,Samples!$A$3:$D$100,2,FALSE)='Intermediate Lookups'!$A7&amp;'Intermediate Lookups'!M$1,$B$86, ""))</f>
        <v/>
      </c>
    </row>
    <row r="95" spans="1:14" x14ac:dyDescent="0.25">
      <c r="A95" t="str">
        <f>IF(B86="","","G")</f>
        <v/>
      </c>
      <c r="B95" s="10" t="str">
        <f>IF($B$86="","",IF(VLOOKUP($B$86,Samples!$A$3:$D$100,2,FALSE)='Intermediate Lookups'!$A8&amp;'Intermediate Lookups'!B$1,$B$86, ""))</f>
        <v/>
      </c>
      <c r="C95" s="10" t="str">
        <f>IF($B$86="","",IF(VLOOKUP($B$86,Samples!$A$3:$D$100,2,FALSE)='Intermediate Lookups'!$A8&amp;'Intermediate Lookups'!C$1,$B$86, ""))</f>
        <v/>
      </c>
      <c r="D95" s="10" t="str">
        <f>IF($B$86="","",IF(VLOOKUP($B$86,Samples!$A$3:$D$100,2,FALSE)='Intermediate Lookups'!$A8&amp;'Intermediate Lookups'!D$1,$B$86, ""))</f>
        <v/>
      </c>
      <c r="E95" s="10" t="str">
        <f>IF($B$86="","",IF(VLOOKUP($B$86,Samples!$A$3:$D$100,2,FALSE)='Intermediate Lookups'!$A8&amp;'Intermediate Lookups'!E$1,$B$86, ""))</f>
        <v/>
      </c>
      <c r="F95" s="10" t="str">
        <f>IF($B$86="","",IF(VLOOKUP($B$86,Samples!$A$3:$D$100,2,FALSE)='Intermediate Lookups'!$A8&amp;'Intermediate Lookups'!F$1,$B$86, ""))</f>
        <v/>
      </c>
      <c r="G95" s="10" t="str">
        <f>IF($B$86="","",IF(VLOOKUP($B$86,Samples!$A$3:$D$100,2,FALSE)='Intermediate Lookups'!$A8&amp;'Intermediate Lookups'!G$1,$B$86, ""))</f>
        <v/>
      </c>
      <c r="H95" s="10" t="str">
        <f>IF($B$86="","",IF(VLOOKUP($B$86,Samples!$A$3:$D$100,2,FALSE)='Intermediate Lookups'!$A8&amp;'Intermediate Lookups'!H$1,$B$86, ""))</f>
        <v/>
      </c>
      <c r="I95" s="10" t="str">
        <f>IF($B$86="","",IF(VLOOKUP($B$86,Samples!$A$3:$D$100,2,FALSE)='Intermediate Lookups'!$A8&amp;'Intermediate Lookups'!I$1,$B$86, ""))</f>
        <v/>
      </c>
      <c r="J95" s="10" t="str">
        <f>IF($B$86="","",IF(VLOOKUP($B$86,Samples!$A$3:$D$100,2,FALSE)='Intermediate Lookups'!$A8&amp;'Intermediate Lookups'!J$1,$B$86, ""))</f>
        <v/>
      </c>
      <c r="K95" s="10" t="str">
        <f>IF($B$86="","",IF(VLOOKUP($B$86,Samples!$A$3:$D$100,2,FALSE)='Intermediate Lookups'!$A8&amp;'Intermediate Lookups'!K$1,$B$86, ""))</f>
        <v/>
      </c>
      <c r="L95" s="10" t="str">
        <f>IF($B$86="","",IF(VLOOKUP($B$86,Samples!$A$3:$D$100,2,FALSE)='Intermediate Lookups'!$A8&amp;'Intermediate Lookups'!L$1,$B$86, ""))</f>
        <v/>
      </c>
      <c r="M95" s="10" t="str">
        <f>IF($B$86="","",IF(VLOOKUP($B$86,Samples!$A$3:$D$100,2,FALSE)='Intermediate Lookups'!$A8&amp;'Intermediate Lookups'!M$1,$B$86, ""))</f>
        <v/>
      </c>
    </row>
    <row r="96" spans="1:14" x14ac:dyDescent="0.25">
      <c r="A96" t="str">
        <f>IF(B86="","","H")</f>
        <v/>
      </c>
      <c r="B96" s="10" t="str">
        <f>IF($B$86="","",IF(VLOOKUP($B$86,Samples!$A$3:$D$100,2,FALSE)='Intermediate Lookups'!$A9&amp;'Intermediate Lookups'!B$1,$B$86, ""))</f>
        <v/>
      </c>
      <c r="C96" s="10" t="str">
        <f>IF($B$86="","",IF(VLOOKUP($B$86,Samples!$A$3:$D$100,2,FALSE)='Intermediate Lookups'!$A9&amp;'Intermediate Lookups'!C$1,$B$86, ""))</f>
        <v/>
      </c>
      <c r="D96" s="10" t="str">
        <f>IF($B$86="","",IF(VLOOKUP($B$86,Samples!$A$3:$D$100,2,FALSE)='Intermediate Lookups'!$A9&amp;'Intermediate Lookups'!D$1,$B$86, ""))</f>
        <v/>
      </c>
      <c r="E96" s="10" t="str">
        <f>IF($B$86="","",IF(VLOOKUP($B$86,Samples!$A$3:$D$100,2,FALSE)='Intermediate Lookups'!$A9&amp;'Intermediate Lookups'!E$1,$B$86, ""))</f>
        <v/>
      </c>
      <c r="F96" s="10" t="str">
        <f>IF($B$86="","",IF(VLOOKUP($B$86,Samples!$A$3:$D$100,2,FALSE)='Intermediate Lookups'!$A9&amp;'Intermediate Lookups'!F$1,$B$86, ""))</f>
        <v/>
      </c>
      <c r="G96" s="10" t="str">
        <f>IF($B$86="","",IF(VLOOKUP($B$86,Samples!$A$3:$D$100,2,FALSE)='Intermediate Lookups'!$A9&amp;'Intermediate Lookups'!G$1,$B$86, ""))</f>
        <v/>
      </c>
      <c r="H96" s="10" t="str">
        <f>IF($B$86="","",IF(VLOOKUP($B$86,Samples!$A$3:$D$100,2,FALSE)='Intermediate Lookups'!$A9&amp;'Intermediate Lookups'!H$1,$B$86, ""))</f>
        <v/>
      </c>
      <c r="I96" s="10" t="str">
        <f>IF($B$86="","",IF(VLOOKUP($B$86,Samples!$A$3:$D$100,2,FALSE)='Intermediate Lookups'!$A9&amp;'Intermediate Lookups'!I$1,$B$86, ""))</f>
        <v/>
      </c>
      <c r="J96" s="10" t="str">
        <f>IF($B$86="","",IF(VLOOKUP($B$86,Samples!$A$3:$D$100,2,FALSE)='Intermediate Lookups'!$A9&amp;'Intermediate Lookups'!J$1,$B$86, ""))</f>
        <v/>
      </c>
      <c r="K96" s="10" t="str">
        <f>IF($B$86="","",IF(VLOOKUP($B$86,Samples!$A$3:$D$100,2,FALSE)='Intermediate Lookups'!$A9&amp;'Intermediate Lookups'!K$1,$B$86, ""))</f>
        <v/>
      </c>
      <c r="L96" s="10" t="str">
        <f>IF($B$86="","",IF(VLOOKUP($B$86,Samples!$A$3:$D$100,2,FALSE)='Intermediate Lookups'!$A9&amp;'Intermediate Lookups'!L$1,$B$86, ""))</f>
        <v/>
      </c>
      <c r="M96" s="10" t="str">
        <f>IF($B$86="","",IF(VLOOKUP($B$86,Samples!$A$3:$D$100,2,FALSE)='Intermediate Lookups'!$A9&amp;'Intermediate Lookups'!M$1,$B$86, ""))</f>
        <v/>
      </c>
    </row>
    <row r="98" spans="1:14" x14ac:dyDescent="0.25">
      <c r="A98" t="str">
        <f>IF(B98="","","Pipetting step")</f>
        <v/>
      </c>
      <c r="B98" t="str">
        <f>IF(ISBLANK(Samples!A61),"",Samples!A61)</f>
        <v/>
      </c>
      <c r="C98" t="str">
        <f>IF(B98="","",VLOOKUP(B98,Samples!$A$3:$D$100,4,FALSE))</f>
        <v/>
      </c>
      <c r="D98" t="str">
        <f>IF(B98="","",8)</f>
        <v/>
      </c>
      <c r="E98" t="str">
        <f>IF(B98="","",12)</f>
        <v/>
      </c>
      <c r="F98" t="str">
        <f>IF(B98="","","Standard")</f>
        <v/>
      </c>
      <c r="G98" t="str">
        <f>IF(B98="","","Color")</f>
        <v/>
      </c>
      <c r="I98" t="str">
        <f>IF(B98="","",6)</f>
        <v/>
      </c>
      <c r="J98" t="str">
        <f>IF(B98="","",6)</f>
        <v/>
      </c>
      <c r="K98" t="str">
        <f>IF(B98="","","Normal")</f>
        <v/>
      </c>
      <c r="L98" t="str">
        <f>IF(B98="","","Single-channel")</f>
        <v/>
      </c>
      <c r="M98" t="str">
        <f>IF(B98="","","No")</f>
        <v/>
      </c>
      <c r="N98" t="str">
        <f>IF(B98="","","No")</f>
        <v/>
      </c>
    </row>
    <row r="99" spans="1:14" x14ac:dyDescent="0.25">
      <c r="M99" t="str">
        <f>IF(B98="","","Per well")</f>
        <v/>
      </c>
      <c r="N99" t="str">
        <f>IF(B98="","","On source")</f>
        <v/>
      </c>
    </row>
    <row r="100" spans="1:14" x14ac:dyDescent="0.25">
      <c r="B100" t="str">
        <f>IF(B98="","",1)</f>
        <v/>
      </c>
      <c r="C100" t="str">
        <f>IF(B98="","",2)</f>
        <v/>
      </c>
      <c r="D100" t="str">
        <f>IF(B98="","",3)</f>
        <v/>
      </c>
      <c r="E100" t="str">
        <f>IF(B98="","",4)</f>
        <v/>
      </c>
      <c r="F100" t="str">
        <f>IF(B98="","",5)</f>
        <v/>
      </c>
      <c r="G100" t="str">
        <f>IF(B98="","",6)</f>
        <v/>
      </c>
      <c r="H100" t="str">
        <f>IF(B98="","",7)</f>
        <v/>
      </c>
      <c r="I100" t="str">
        <f>IF(B98="","",8)</f>
        <v/>
      </c>
      <c r="J100" t="str">
        <f>IF(B98="","",9)</f>
        <v/>
      </c>
      <c r="K100" t="str">
        <f>IF(B98="","",10)</f>
        <v/>
      </c>
      <c r="L100" t="str">
        <f>IF(B98="","",11)</f>
        <v/>
      </c>
      <c r="M100" t="str">
        <f>IF(B98="","",12)</f>
        <v/>
      </c>
    </row>
    <row r="101" spans="1:14" x14ac:dyDescent="0.25">
      <c r="A101" t="str">
        <f>IF(B98="","","A")</f>
        <v/>
      </c>
      <c r="B101" s="10" t="str">
        <f>IF($B$98="","",IF(VLOOKUP($B$98,Samples!$A$3:$D$100,2,FALSE)='Intermediate Lookups'!$A2&amp;'Intermediate Lookups'!B$1,$B$98, ""))</f>
        <v/>
      </c>
      <c r="C101" s="10" t="str">
        <f>IF($B$98="","",IF(VLOOKUP($B$98,Samples!$A$3:$D$100,2,FALSE)='Intermediate Lookups'!$A2&amp;'Intermediate Lookups'!C$1,$B$98, ""))</f>
        <v/>
      </c>
      <c r="D101" s="10" t="str">
        <f>IF($B$98="","",IF(VLOOKUP($B$98,Samples!$A$3:$D$100,2,FALSE)='Intermediate Lookups'!$A2&amp;'Intermediate Lookups'!D$1,$B$98, ""))</f>
        <v/>
      </c>
      <c r="E101" s="10" t="str">
        <f>IF($B$98="","",IF(VLOOKUP($B$98,Samples!$A$3:$D$100,2,FALSE)='Intermediate Lookups'!$A2&amp;'Intermediate Lookups'!E$1,$B$98, ""))</f>
        <v/>
      </c>
      <c r="F101" s="10" t="str">
        <f>IF($B$98="","",IF(VLOOKUP($B$98,Samples!$A$3:$D$100,2,FALSE)='Intermediate Lookups'!$A2&amp;'Intermediate Lookups'!F$1,$B$98, ""))</f>
        <v/>
      </c>
      <c r="G101" s="10" t="str">
        <f>IF($B$98="","",IF(VLOOKUP($B$98,Samples!$A$3:$D$100,2,FALSE)='Intermediate Lookups'!$A2&amp;'Intermediate Lookups'!G$1,$B$98, ""))</f>
        <v/>
      </c>
      <c r="H101" s="10" t="str">
        <f>IF($B$98="","",IF(VLOOKUP($B$98,Samples!$A$3:$D$100,2,FALSE)='Intermediate Lookups'!$A2&amp;'Intermediate Lookups'!H$1,$B$98, ""))</f>
        <v/>
      </c>
      <c r="I101" s="10" t="str">
        <f>IF($B$98="","",IF(VLOOKUP($B$98,Samples!$A$3:$D$100,2,FALSE)='Intermediate Lookups'!$A2&amp;'Intermediate Lookups'!I$1,$B$98, ""))</f>
        <v/>
      </c>
      <c r="J101" s="10" t="str">
        <f>IF($B$98="","",IF(VLOOKUP($B$98,Samples!$A$3:$D$100,2,FALSE)='Intermediate Lookups'!$A2&amp;'Intermediate Lookups'!J$1,$B$98, ""))</f>
        <v/>
      </c>
      <c r="K101" s="10" t="str">
        <f>IF($B$98="","",IF(VLOOKUP($B$98,Samples!$A$3:$D$100,2,FALSE)='Intermediate Lookups'!$A2&amp;'Intermediate Lookups'!K$1,$B$98, ""))</f>
        <v/>
      </c>
      <c r="L101" s="10" t="str">
        <f>IF($B$98="","",IF(VLOOKUP($B$98,Samples!$A$3:$D$100,2,FALSE)='Intermediate Lookups'!$A2&amp;'Intermediate Lookups'!L$1,$B$98, ""))</f>
        <v/>
      </c>
      <c r="M101" s="10" t="str">
        <f>IF($B$98="","",IF(VLOOKUP($B$98,Samples!$A$3:$D$100,2,FALSE)='Intermediate Lookups'!$A2&amp;'Intermediate Lookups'!M$1,$B$98, ""))</f>
        <v/>
      </c>
    </row>
    <row r="102" spans="1:14" x14ac:dyDescent="0.25">
      <c r="A102" t="str">
        <f>IF(B98="","","B")</f>
        <v/>
      </c>
      <c r="B102" s="10" t="str">
        <f>IF($B$98="","",IF(VLOOKUP($B$98,Samples!$A$3:$D$100,2,FALSE)='Intermediate Lookups'!$A3&amp;'Intermediate Lookups'!B$1,$B$98, ""))</f>
        <v/>
      </c>
      <c r="C102" s="10" t="str">
        <f>IF($B$98="","",IF(VLOOKUP($B$98,Samples!$A$3:$D$100,2,FALSE)='Intermediate Lookups'!$A3&amp;'Intermediate Lookups'!C$1,$B$98, ""))</f>
        <v/>
      </c>
      <c r="D102" s="10" t="str">
        <f>IF($B$98="","",IF(VLOOKUP($B$98,Samples!$A$3:$D$100,2,FALSE)='Intermediate Lookups'!$A3&amp;'Intermediate Lookups'!D$1,$B$98, ""))</f>
        <v/>
      </c>
      <c r="E102" s="10" t="str">
        <f>IF($B$98="","",IF(VLOOKUP($B$98,Samples!$A$3:$D$100,2,FALSE)='Intermediate Lookups'!$A3&amp;'Intermediate Lookups'!E$1,$B$98, ""))</f>
        <v/>
      </c>
      <c r="F102" s="10" t="str">
        <f>IF($B$98="","",IF(VLOOKUP($B$98,Samples!$A$3:$D$100,2,FALSE)='Intermediate Lookups'!$A3&amp;'Intermediate Lookups'!F$1,$B$98, ""))</f>
        <v/>
      </c>
      <c r="G102" s="10" t="str">
        <f>IF($B$98="","",IF(VLOOKUP($B$98,Samples!$A$3:$D$100,2,FALSE)='Intermediate Lookups'!$A3&amp;'Intermediate Lookups'!G$1,$B$98, ""))</f>
        <v/>
      </c>
      <c r="H102" s="10" t="str">
        <f>IF($B$98="","",IF(VLOOKUP($B$98,Samples!$A$3:$D$100,2,FALSE)='Intermediate Lookups'!$A3&amp;'Intermediate Lookups'!H$1,$B$98, ""))</f>
        <v/>
      </c>
      <c r="I102" s="10" t="str">
        <f>IF($B$98="","",IF(VLOOKUP($B$98,Samples!$A$3:$D$100,2,FALSE)='Intermediate Lookups'!$A3&amp;'Intermediate Lookups'!I$1,$B$98, ""))</f>
        <v/>
      </c>
      <c r="J102" s="10" t="str">
        <f>IF($B$98="","",IF(VLOOKUP($B$98,Samples!$A$3:$D$100,2,FALSE)='Intermediate Lookups'!$A3&amp;'Intermediate Lookups'!J$1,$B$98, ""))</f>
        <v/>
      </c>
      <c r="K102" s="10" t="str">
        <f>IF($B$98="","",IF(VLOOKUP($B$98,Samples!$A$3:$D$100,2,FALSE)='Intermediate Lookups'!$A3&amp;'Intermediate Lookups'!K$1,$B$98, ""))</f>
        <v/>
      </c>
      <c r="L102" s="10" t="str">
        <f>IF($B$98="","",IF(VLOOKUP($B$98,Samples!$A$3:$D$100,2,FALSE)='Intermediate Lookups'!$A3&amp;'Intermediate Lookups'!L$1,$B$98, ""))</f>
        <v/>
      </c>
      <c r="M102" s="10" t="str">
        <f>IF($B$98="","",IF(VLOOKUP($B$98,Samples!$A$3:$D$100,2,FALSE)='Intermediate Lookups'!$A3&amp;'Intermediate Lookups'!M$1,$B$98, ""))</f>
        <v/>
      </c>
    </row>
    <row r="103" spans="1:14" x14ac:dyDescent="0.25">
      <c r="A103" t="str">
        <f>IF(B98="","","C")</f>
        <v/>
      </c>
      <c r="B103" s="10" t="str">
        <f>IF($B$98="","",IF(VLOOKUP($B$98,Samples!$A$3:$D$100,2,FALSE)='Intermediate Lookups'!$A4&amp;'Intermediate Lookups'!B$1,$B$98, ""))</f>
        <v/>
      </c>
      <c r="C103" s="10" t="str">
        <f>IF($B$98="","",IF(VLOOKUP($B$98,Samples!$A$3:$D$100,2,FALSE)='Intermediate Lookups'!$A4&amp;'Intermediate Lookups'!C$1,$B$98, ""))</f>
        <v/>
      </c>
      <c r="D103" s="10" t="str">
        <f>IF($B$98="","",IF(VLOOKUP($B$98,Samples!$A$3:$D$100,2,FALSE)='Intermediate Lookups'!$A4&amp;'Intermediate Lookups'!D$1,$B$98, ""))</f>
        <v/>
      </c>
      <c r="E103" s="10" t="str">
        <f>IF($B$98="","",IF(VLOOKUP($B$98,Samples!$A$3:$D$100,2,FALSE)='Intermediate Lookups'!$A4&amp;'Intermediate Lookups'!E$1,$B$98, ""))</f>
        <v/>
      </c>
      <c r="F103" s="10" t="str">
        <f>IF($B$98="","",IF(VLOOKUP($B$98,Samples!$A$3:$D$100,2,FALSE)='Intermediate Lookups'!$A4&amp;'Intermediate Lookups'!F$1,$B$98, ""))</f>
        <v/>
      </c>
      <c r="G103" s="10" t="str">
        <f>IF($B$98="","",IF(VLOOKUP($B$98,Samples!$A$3:$D$100,2,FALSE)='Intermediate Lookups'!$A4&amp;'Intermediate Lookups'!G$1,$B$98, ""))</f>
        <v/>
      </c>
      <c r="H103" s="10" t="str">
        <f>IF($B$98="","",IF(VLOOKUP($B$98,Samples!$A$3:$D$100,2,FALSE)='Intermediate Lookups'!$A4&amp;'Intermediate Lookups'!H$1,$B$98, ""))</f>
        <v/>
      </c>
      <c r="I103" s="10" t="str">
        <f>IF($B$98="","",IF(VLOOKUP($B$98,Samples!$A$3:$D$100,2,FALSE)='Intermediate Lookups'!$A4&amp;'Intermediate Lookups'!I$1,$B$98, ""))</f>
        <v/>
      </c>
      <c r="J103" s="10" t="str">
        <f>IF($B$98="","",IF(VLOOKUP($B$98,Samples!$A$3:$D$100,2,FALSE)='Intermediate Lookups'!$A4&amp;'Intermediate Lookups'!J$1,$B$98, ""))</f>
        <v/>
      </c>
      <c r="K103" s="10" t="str">
        <f>IF($B$98="","",IF(VLOOKUP($B$98,Samples!$A$3:$D$100,2,FALSE)='Intermediate Lookups'!$A4&amp;'Intermediate Lookups'!K$1,$B$98, ""))</f>
        <v/>
      </c>
      <c r="L103" s="10" t="str">
        <f>IF($B$98="","",IF(VLOOKUP($B$98,Samples!$A$3:$D$100,2,FALSE)='Intermediate Lookups'!$A4&amp;'Intermediate Lookups'!L$1,$B$98, ""))</f>
        <v/>
      </c>
      <c r="M103" s="10" t="str">
        <f>IF($B$98="","",IF(VLOOKUP($B$98,Samples!$A$3:$D$100,2,FALSE)='Intermediate Lookups'!$A4&amp;'Intermediate Lookups'!M$1,$B$98, ""))</f>
        <v/>
      </c>
    </row>
    <row r="104" spans="1:14" x14ac:dyDescent="0.25">
      <c r="A104" t="str">
        <f>IF(B98="","","D")</f>
        <v/>
      </c>
      <c r="B104" s="10" t="str">
        <f>IF($B$98="","",IF(VLOOKUP($B$98,Samples!$A$3:$D$100,2,FALSE)='Intermediate Lookups'!$A5&amp;'Intermediate Lookups'!B$1,$B$98, ""))</f>
        <v/>
      </c>
      <c r="C104" s="10" t="str">
        <f>IF($B$98="","",IF(VLOOKUP($B$98,Samples!$A$3:$D$100,2,FALSE)='Intermediate Lookups'!$A5&amp;'Intermediate Lookups'!C$1,$B$98, ""))</f>
        <v/>
      </c>
      <c r="D104" s="10" t="str">
        <f>IF($B$98="","",IF(VLOOKUP($B$98,Samples!$A$3:$D$100,2,FALSE)='Intermediate Lookups'!$A5&amp;'Intermediate Lookups'!D$1,$B$98, ""))</f>
        <v/>
      </c>
      <c r="E104" s="10" t="str">
        <f>IF($B$98="","",IF(VLOOKUP($B$98,Samples!$A$3:$D$100,2,FALSE)='Intermediate Lookups'!$A5&amp;'Intermediate Lookups'!E$1,$B$98, ""))</f>
        <v/>
      </c>
      <c r="F104" s="10" t="str">
        <f>IF($B$98="","",IF(VLOOKUP($B$98,Samples!$A$3:$D$100,2,FALSE)='Intermediate Lookups'!$A5&amp;'Intermediate Lookups'!F$1,$B$98, ""))</f>
        <v/>
      </c>
      <c r="G104" s="10" t="str">
        <f>IF($B$98="","",IF(VLOOKUP($B$98,Samples!$A$3:$D$100,2,FALSE)='Intermediate Lookups'!$A5&amp;'Intermediate Lookups'!G$1,$B$98, ""))</f>
        <v/>
      </c>
      <c r="H104" s="10" t="str">
        <f>IF($B$98="","",IF(VLOOKUP($B$98,Samples!$A$3:$D$100,2,FALSE)='Intermediate Lookups'!$A5&amp;'Intermediate Lookups'!H$1,$B$98, ""))</f>
        <v/>
      </c>
      <c r="I104" s="10" t="str">
        <f>IF($B$98="","",IF(VLOOKUP($B$98,Samples!$A$3:$D$100,2,FALSE)='Intermediate Lookups'!$A5&amp;'Intermediate Lookups'!I$1,$B$98, ""))</f>
        <v/>
      </c>
      <c r="J104" s="10" t="str">
        <f>IF($B$98="","",IF(VLOOKUP($B$98,Samples!$A$3:$D$100,2,FALSE)='Intermediate Lookups'!$A5&amp;'Intermediate Lookups'!J$1,$B$98, ""))</f>
        <v/>
      </c>
      <c r="K104" s="10" t="str">
        <f>IF($B$98="","",IF(VLOOKUP($B$98,Samples!$A$3:$D$100,2,FALSE)='Intermediate Lookups'!$A5&amp;'Intermediate Lookups'!K$1,$B$98, ""))</f>
        <v/>
      </c>
      <c r="L104" s="10" t="str">
        <f>IF($B$98="","",IF(VLOOKUP($B$98,Samples!$A$3:$D$100,2,FALSE)='Intermediate Lookups'!$A5&amp;'Intermediate Lookups'!L$1,$B$98, ""))</f>
        <v/>
      </c>
      <c r="M104" s="10" t="str">
        <f>IF($B$98="","",IF(VLOOKUP($B$98,Samples!$A$3:$D$100,2,FALSE)='Intermediate Lookups'!$A5&amp;'Intermediate Lookups'!M$1,$B$98, ""))</f>
        <v/>
      </c>
    </row>
    <row r="105" spans="1:14" x14ac:dyDescent="0.25">
      <c r="A105" t="str">
        <f>IF(B98="","","E")</f>
        <v/>
      </c>
      <c r="B105" s="10" t="str">
        <f>IF($B$98="","",IF(VLOOKUP($B$98,Samples!$A$3:$D$100,2,FALSE)='Intermediate Lookups'!$A6&amp;'Intermediate Lookups'!B$1,$B$98, ""))</f>
        <v/>
      </c>
      <c r="C105" s="10" t="str">
        <f>IF($B$98="","",IF(VLOOKUP($B$98,Samples!$A$3:$D$100,2,FALSE)='Intermediate Lookups'!$A6&amp;'Intermediate Lookups'!C$1,$B$98, ""))</f>
        <v/>
      </c>
      <c r="D105" s="10" t="str">
        <f>IF($B$98="","",IF(VLOOKUP($B$98,Samples!$A$3:$D$100,2,FALSE)='Intermediate Lookups'!$A6&amp;'Intermediate Lookups'!D$1,$B$98, ""))</f>
        <v/>
      </c>
      <c r="E105" s="10" t="str">
        <f>IF($B$98="","",IF(VLOOKUP($B$98,Samples!$A$3:$D$100,2,FALSE)='Intermediate Lookups'!$A6&amp;'Intermediate Lookups'!E$1,$B$98, ""))</f>
        <v/>
      </c>
      <c r="F105" s="10" t="str">
        <f>IF($B$98="","",IF(VLOOKUP($B$98,Samples!$A$3:$D$100,2,FALSE)='Intermediate Lookups'!$A6&amp;'Intermediate Lookups'!F$1,$B$98, ""))</f>
        <v/>
      </c>
      <c r="G105" s="10" t="str">
        <f>IF($B$98="","",IF(VLOOKUP($B$98,Samples!$A$3:$D$100,2,FALSE)='Intermediate Lookups'!$A6&amp;'Intermediate Lookups'!G$1,$B$98, ""))</f>
        <v/>
      </c>
      <c r="H105" s="10" t="str">
        <f>IF($B$98="","",IF(VLOOKUP($B$98,Samples!$A$3:$D$100,2,FALSE)='Intermediate Lookups'!$A6&amp;'Intermediate Lookups'!H$1,$B$98, ""))</f>
        <v/>
      </c>
      <c r="I105" s="10" t="str">
        <f>IF($B$98="","",IF(VLOOKUP($B$98,Samples!$A$3:$D$100,2,FALSE)='Intermediate Lookups'!$A6&amp;'Intermediate Lookups'!I$1,$B$98, ""))</f>
        <v/>
      </c>
      <c r="J105" s="10" t="str">
        <f>IF($B$98="","",IF(VLOOKUP($B$98,Samples!$A$3:$D$100,2,FALSE)='Intermediate Lookups'!$A6&amp;'Intermediate Lookups'!J$1,$B$98, ""))</f>
        <v/>
      </c>
      <c r="K105" s="10" t="str">
        <f>IF($B$98="","",IF(VLOOKUP($B$98,Samples!$A$3:$D$100,2,FALSE)='Intermediate Lookups'!$A6&amp;'Intermediate Lookups'!K$1,$B$98, ""))</f>
        <v/>
      </c>
      <c r="L105" s="10" t="str">
        <f>IF($B$98="","",IF(VLOOKUP($B$98,Samples!$A$3:$D$100,2,FALSE)='Intermediate Lookups'!$A6&amp;'Intermediate Lookups'!L$1,$B$98, ""))</f>
        <v/>
      </c>
      <c r="M105" s="10" t="str">
        <f>IF($B$98="","",IF(VLOOKUP($B$98,Samples!$A$3:$D$100,2,FALSE)='Intermediate Lookups'!$A6&amp;'Intermediate Lookups'!M$1,$B$98, ""))</f>
        <v/>
      </c>
    </row>
    <row r="106" spans="1:14" x14ac:dyDescent="0.25">
      <c r="A106" t="str">
        <f>IF(B98="","","F")</f>
        <v/>
      </c>
      <c r="B106" s="10" t="str">
        <f>IF($B$98="","",IF(VLOOKUP($B$98,Samples!$A$3:$D$100,2,FALSE)='Intermediate Lookups'!$A7&amp;'Intermediate Lookups'!B$1,$B$98, ""))</f>
        <v/>
      </c>
      <c r="C106" s="10" t="str">
        <f>IF($B$98="","",IF(VLOOKUP($B$98,Samples!$A$3:$D$100,2,FALSE)='Intermediate Lookups'!$A7&amp;'Intermediate Lookups'!C$1,$B$98, ""))</f>
        <v/>
      </c>
      <c r="D106" s="10" t="str">
        <f>IF($B$98="","",IF(VLOOKUP($B$98,Samples!$A$3:$D$100,2,FALSE)='Intermediate Lookups'!$A7&amp;'Intermediate Lookups'!D$1,$B$98, ""))</f>
        <v/>
      </c>
      <c r="E106" s="10" t="str">
        <f>IF($B$98="","",IF(VLOOKUP($B$98,Samples!$A$3:$D$100,2,FALSE)='Intermediate Lookups'!$A7&amp;'Intermediate Lookups'!E$1,$B$98, ""))</f>
        <v/>
      </c>
      <c r="F106" s="10" t="str">
        <f>IF($B$98="","",IF(VLOOKUP($B$98,Samples!$A$3:$D$100,2,FALSE)='Intermediate Lookups'!$A7&amp;'Intermediate Lookups'!F$1,$B$98, ""))</f>
        <v/>
      </c>
      <c r="G106" s="10" t="str">
        <f>IF($B$98="","",IF(VLOOKUP($B$98,Samples!$A$3:$D$100,2,FALSE)='Intermediate Lookups'!$A7&amp;'Intermediate Lookups'!G$1,$B$98, ""))</f>
        <v/>
      </c>
      <c r="H106" s="10" t="str">
        <f>IF($B$98="","",IF(VLOOKUP($B$98,Samples!$A$3:$D$100,2,FALSE)='Intermediate Lookups'!$A7&amp;'Intermediate Lookups'!H$1,$B$98, ""))</f>
        <v/>
      </c>
      <c r="I106" s="10" t="str">
        <f>IF($B$98="","",IF(VLOOKUP($B$98,Samples!$A$3:$D$100,2,FALSE)='Intermediate Lookups'!$A7&amp;'Intermediate Lookups'!I$1,$B$98, ""))</f>
        <v/>
      </c>
      <c r="J106" s="10" t="str">
        <f>IF($B$98="","",IF(VLOOKUP($B$98,Samples!$A$3:$D$100,2,FALSE)='Intermediate Lookups'!$A7&amp;'Intermediate Lookups'!J$1,$B$98, ""))</f>
        <v/>
      </c>
      <c r="K106" s="10" t="str">
        <f>IF($B$98="","",IF(VLOOKUP($B$98,Samples!$A$3:$D$100,2,FALSE)='Intermediate Lookups'!$A7&amp;'Intermediate Lookups'!K$1,$B$98, ""))</f>
        <v/>
      </c>
      <c r="L106" s="10" t="str">
        <f>IF($B$98="","",IF(VLOOKUP($B$98,Samples!$A$3:$D$100,2,FALSE)='Intermediate Lookups'!$A7&amp;'Intermediate Lookups'!L$1,$B$98, ""))</f>
        <v/>
      </c>
      <c r="M106" s="10" t="str">
        <f>IF($B$98="","",IF(VLOOKUP($B$98,Samples!$A$3:$D$100,2,FALSE)='Intermediate Lookups'!$A7&amp;'Intermediate Lookups'!M$1,$B$98, ""))</f>
        <v/>
      </c>
    </row>
    <row r="107" spans="1:14" x14ac:dyDescent="0.25">
      <c r="A107" t="str">
        <f>IF(B98="","","G")</f>
        <v/>
      </c>
      <c r="B107" s="10" t="str">
        <f>IF($B$98="","",IF(VLOOKUP($B$98,Samples!$A$3:$D$100,2,FALSE)='Intermediate Lookups'!$A8&amp;'Intermediate Lookups'!B$1,$B$98, ""))</f>
        <v/>
      </c>
      <c r="C107" s="10" t="str">
        <f>IF($B$98="","",IF(VLOOKUP($B$98,Samples!$A$3:$D$100,2,FALSE)='Intermediate Lookups'!$A8&amp;'Intermediate Lookups'!C$1,$B$98, ""))</f>
        <v/>
      </c>
      <c r="D107" s="10" t="str">
        <f>IF($B$98="","",IF(VLOOKUP($B$98,Samples!$A$3:$D$100,2,FALSE)='Intermediate Lookups'!$A8&amp;'Intermediate Lookups'!D$1,$B$98, ""))</f>
        <v/>
      </c>
      <c r="E107" s="10" t="str">
        <f>IF($B$98="","",IF(VLOOKUP($B$98,Samples!$A$3:$D$100,2,FALSE)='Intermediate Lookups'!$A8&amp;'Intermediate Lookups'!E$1,$B$98, ""))</f>
        <v/>
      </c>
      <c r="F107" s="10" t="str">
        <f>IF($B$98="","",IF(VLOOKUP($B$98,Samples!$A$3:$D$100,2,FALSE)='Intermediate Lookups'!$A8&amp;'Intermediate Lookups'!F$1,$B$98, ""))</f>
        <v/>
      </c>
      <c r="G107" s="10" t="str">
        <f>IF($B$98="","",IF(VLOOKUP($B$98,Samples!$A$3:$D$100,2,FALSE)='Intermediate Lookups'!$A8&amp;'Intermediate Lookups'!G$1,$B$98, ""))</f>
        <v/>
      </c>
      <c r="H107" s="10" t="str">
        <f>IF($B$98="","",IF(VLOOKUP($B$98,Samples!$A$3:$D$100,2,FALSE)='Intermediate Lookups'!$A8&amp;'Intermediate Lookups'!H$1,$B$98, ""))</f>
        <v/>
      </c>
      <c r="I107" s="10" t="str">
        <f>IF($B$98="","",IF(VLOOKUP($B$98,Samples!$A$3:$D$100,2,FALSE)='Intermediate Lookups'!$A8&amp;'Intermediate Lookups'!I$1,$B$98, ""))</f>
        <v/>
      </c>
      <c r="J107" s="10" t="str">
        <f>IF($B$98="","",IF(VLOOKUP($B$98,Samples!$A$3:$D$100,2,FALSE)='Intermediate Lookups'!$A8&amp;'Intermediate Lookups'!J$1,$B$98, ""))</f>
        <v/>
      </c>
      <c r="K107" s="10" t="str">
        <f>IF($B$98="","",IF(VLOOKUP($B$98,Samples!$A$3:$D$100,2,FALSE)='Intermediate Lookups'!$A8&amp;'Intermediate Lookups'!K$1,$B$98, ""))</f>
        <v/>
      </c>
      <c r="L107" s="10" t="str">
        <f>IF($B$98="","",IF(VLOOKUP($B$98,Samples!$A$3:$D$100,2,FALSE)='Intermediate Lookups'!$A8&amp;'Intermediate Lookups'!L$1,$B$98, ""))</f>
        <v/>
      </c>
      <c r="M107" s="10" t="str">
        <f>IF($B$98="","",IF(VLOOKUP($B$98,Samples!$A$3:$D$100,2,FALSE)='Intermediate Lookups'!$A8&amp;'Intermediate Lookups'!M$1,$B$98, ""))</f>
        <v/>
      </c>
    </row>
    <row r="108" spans="1:14" x14ac:dyDescent="0.25">
      <c r="A108" t="str">
        <f>IF(B98="","","H")</f>
        <v/>
      </c>
      <c r="B108" s="10" t="str">
        <f>IF($B$98="","",IF(VLOOKUP($B$98,Samples!$A$3:$D$100,2,FALSE)='Intermediate Lookups'!$A9&amp;'Intermediate Lookups'!B$1,$B$98, ""))</f>
        <v/>
      </c>
      <c r="C108" s="10" t="str">
        <f>IF($B$98="","",IF(VLOOKUP($B$98,Samples!$A$3:$D$100,2,FALSE)='Intermediate Lookups'!$A9&amp;'Intermediate Lookups'!C$1,$B$98, ""))</f>
        <v/>
      </c>
      <c r="D108" s="10" t="str">
        <f>IF($B$98="","",IF(VLOOKUP($B$98,Samples!$A$3:$D$100,2,FALSE)='Intermediate Lookups'!$A9&amp;'Intermediate Lookups'!D$1,$B$98, ""))</f>
        <v/>
      </c>
      <c r="E108" s="10" t="str">
        <f>IF($B$98="","",IF(VLOOKUP($B$98,Samples!$A$3:$D$100,2,FALSE)='Intermediate Lookups'!$A9&amp;'Intermediate Lookups'!E$1,$B$98, ""))</f>
        <v/>
      </c>
      <c r="F108" s="10" t="str">
        <f>IF($B$98="","",IF(VLOOKUP($B$98,Samples!$A$3:$D$100,2,FALSE)='Intermediate Lookups'!$A9&amp;'Intermediate Lookups'!F$1,$B$98, ""))</f>
        <v/>
      </c>
      <c r="G108" s="10" t="str">
        <f>IF($B$98="","",IF(VLOOKUP($B$98,Samples!$A$3:$D$100,2,FALSE)='Intermediate Lookups'!$A9&amp;'Intermediate Lookups'!G$1,$B$98, ""))</f>
        <v/>
      </c>
      <c r="H108" s="10" t="str">
        <f>IF($B$98="","",IF(VLOOKUP($B$98,Samples!$A$3:$D$100,2,FALSE)='Intermediate Lookups'!$A9&amp;'Intermediate Lookups'!H$1,$B$98, ""))</f>
        <v/>
      </c>
      <c r="I108" s="10" t="str">
        <f>IF($B$98="","",IF(VLOOKUP($B$98,Samples!$A$3:$D$100,2,FALSE)='Intermediate Lookups'!$A9&amp;'Intermediate Lookups'!I$1,$B$98, ""))</f>
        <v/>
      </c>
      <c r="J108" s="10" t="str">
        <f>IF($B$98="","",IF(VLOOKUP($B$98,Samples!$A$3:$D$100,2,FALSE)='Intermediate Lookups'!$A9&amp;'Intermediate Lookups'!J$1,$B$98, ""))</f>
        <v/>
      </c>
      <c r="K108" s="10" t="str">
        <f>IF($B$98="","",IF(VLOOKUP($B$98,Samples!$A$3:$D$100,2,FALSE)='Intermediate Lookups'!$A9&amp;'Intermediate Lookups'!K$1,$B$98, ""))</f>
        <v/>
      </c>
      <c r="L108" s="10" t="str">
        <f>IF($B$98="","",IF(VLOOKUP($B$98,Samples!$A$3:$D$100,2,FALSE)='Intermediate Lookups'!$A9&amp;'Intermediate Lookups'!L$1,$B$98, ""))</f>
        <v/>
      </c>
      <c r="M108" s="10" t="str">
        <f>IF($B$98="","",IF(VLOOKUP($B$98,Samples!$A$3:$D$100,2,FALSE)='Intermediate Lookups'!$A9&amp;'Intermediate Lookups'!M$1,$B$98, ""))</f>
        <v/>
      </c>
    </row>
    <row r="110" spans="1:14" x14ac:dyDescent="0.25">
      <c r="A110" t="str">
        <f>IF(B110="","","Pipetting step")</f>
        <v/>
      </c>
      <c r="B110" t="str">
        <f>IF(ISBLANK(Samples!A62),"",Samples!A62)</f>
        <v/>
      </c>
      <c r="C110" t="str">
        <f>IF(B110="","",VLOOKUP(B110,Samples!$A$3:$D$100,4,FALSE))</f>
        <v/>
      </c>
      <c r="D110" t="str">
        <f>IF(B110="","",8)</f>
        <v/>
      </c>
      <c r="E110" t="str">
        <f>IF(B110="","",12)</f>
        <v/>
      </c>
      <c r="F110" t="str">
        <f>IF(B110="","","Standard")</f>
        <v/>
      </c>
      <c r="G110" t="str">
        <f>IF(B110="","","Color")</f>
        <v/>
      </c>
      <c r="I110" t="str">
        <f>IF(B110="","",6)</f>
        <v/>
      </c>
      <c r="J110" t="str">
        <f>IF(B110="","",6)</f>
        <v/>
      </c>
      <c r="K110" t="str">
        <f>IF(B110="","","Normal")</f>
        <v/>
      </c>
      <c r="L110" t="str">
        <f>IF(B110="","","Single-channel")</f>
        <v/>
      </c>
      <c r="M110" t="str">
        <f>IF(B110="","","No")</f>
        <v/>
      </c>
      <c r="N110" t="str">
        <f>IF(B110="","","No")</f>
        <v/>
      </c>
    </row>
    <row r="111" spans="1:14" x14ac:dyDescent="0.25">
      <c r="M111" t="str">
        <f>IF(B110="","","Per well")</f>
        <v/>
      </c>
      <c r="N111" t="str">
        <f>IF(B110="","","On source")</f>
        <v/>
      </c>
    </row>
    <row r="112" spans="1:14" x14ac:dyDescent="0.25">
      <c r="B112" t="str">
        <f>IF(B110="","",1)</f>
        <v/>
      </c>
      <c r="C112" t="str">
        <f>IF(B110="","",2)</f>
        <v/>
      </c>
      <c r="D112" t="str">
        <f>IF(B110="","",3)</f>
        <v/>
      </c>
      <c r="E112" t="str">
        <f>IF(B110="","",4)</f>
        <v/>
      </c>
      <c r="F112" t="str">
        <f>IF(B110="","",5)</f>
        <v/>
      </c>
      <c r="G112" t="str">
        <f>IF(B110="","",6)</f>
        <v/>
      </c>
      <c r="H112" t="str">
        <f>IF(B110="","",7)</f>
        <v/>
      </c>
      <c r="I112" t="str">
        <f>IF(B110="","",8)</f>
        <v/>
      </c>
      <c r="J112" t="str">
        <f>IF(B110="","",9)</f>
        <v/>
      </c>
      <c r="K112" t="str">
        <f>IF(B110="","",10)</f>
        <v/>
      </c>
      <c r="L112" t="str">
        <f>IF(B110="","",11)</f>
        <v/>
      </c>
      <c r="M112" t="str">
        <f>IF(B110="","",12)</f>
        <v/>
      </c>
    </row>
    <row r="113" spans="1:14" x14ac:dyDescent="0.25">
      <c r="A113" t="str">
        <f>IF(B110="","","A")</f>
        <v/>
      </c>
      <c r="B113" s="10" t="str">
        <f>IF($B$110="","",IF(VLOOKUP($B$110,Samples!$A$3:$D$100,2,FALSE)='Intermediate Lookups'!$A2&amp;'Intermediate Lookups'!B$1,$B$110, ""))</f>
        <v/>
      </c>
      <c r="C113" s="10" t="str">
        <f>IF($B$110="","",IF(VLOOKUP($B$110,Samples!$A$3:$D$100,2,FALSE)='Intermediate Lookups'!$A2&amp;'Intermediate Lookups'!C$1,$B$110, ""))</f>
        <v/>
      </c>
      <c r="D113" s="10" t="str">
        <f>IF($B$110="","",IF(VLOOKUP($B$110,Samples!$A$3:$D$100,2,FALSE)='Intermediate Lookups'!$A2&amp;'Intermediate Lookups'!D$1,$B$110, ""))</f>
        <v/>
      </c>
      <c r="E113" s="10" t="str">
        <f>IF($B$110="","",IF(VLOOKUP($B$110,Samples!$A$3:$D$100,2,FALSE)='Intermediate Lookups'!$A2&amp;'Intermediate Lookups'!E$1,$B$110, ""))</f>
        <v/>
      </c>
      <c r="F113" s="10" t="str">
        <f>IF($B$110="","",IF(VLOOKUP($B$110,Samples!$A$3:$D$100,2,FALSE)='Intermediate Lookups'!$A2&amp;'Intermediate Lookups'!F$1,$B$110, ""))</f>
        <v/>
      </c>
      <c r="G113" s="10" t="str">
        <f>IF($B$110="","",IF(VLOOKUP($B$110,Samples!$A$3:$D$100,2,FALSE)='Intermediate Lookups'!$A2&amp;'Intermediate Lookups'!G$1,$B$110, ""))</f>
        <v/>
      </c>
      <c r="H113" s="10" t="str">
        <f>IF($B$110="","",IF(VLOOKUP($B$110,Samples!$A$3:$D$100,2,FALSE)='Intermediate Lookups'!$A2&amp;'Intermediate Lookups'!H$1,$B$110, ""))</f>
        <v/>
      </c>
      <c r="I113" s="10" t="str">
        <f>IF($B$110="","",IF(VLOOKUP($B$110,Samples!$A$3:$D$100,2,FALSE)='Intermediate Lookups'!$A2&amp;'Intermediate Lookups'!I$1,$B$110, ""))</f>
        <v/>
      </c>
      <c r="J113" s="10" t="str">
        <f>IF($B$110="","",IF(VLOOKUP($B$110,Samples!$A$3:$D$100,2,FALSE)='Intermediate Lookups'!$A2&amp;'Intermediate Lookups'!J$1,$B$110, ""))</f>
        <v/>
      </c>
      <c r="K113" s="10" t="str">
        <f>IF($B$110="","",IF(VLOOKUP($B$110,Samples!$A$3:$D$100,2,FALSE)='Intermediate Lookups'!$A2&amp;'Intermediate Lookups'!K$1,$B$110, ""))</f>
        <v/>
      </c>
      <c r="L113" s="10" t="str">
        <f>IF($B$110="","",IF(VLOOKUP($B$110,Samples!$A$3:$D$100,2,FALSE)='Intermediate Lookups'!$A2&amp;'Intermediate Lookups'!L$1,$B$110, ""))</f>
        <v/>
      </c>
      <c r="M113" s="10" t="str">
        <f>IF($B$110="","",IF(VLOOKUP($B$110,Samples!$A$3:$D$100,2,FALSE)='Intermediate Lookups'!$A2&amp;'Intermediate Lookups'!M$1,$B$110, ""))</f>
        <v/>
      </c>
    </row>
    <row r="114" spans="1:14" x14ac:dyDescent="0.25">
      <c r="A114" t="str">
        <f>IF(B110="","","B")</f>
        <v/>
      </c>
      <c r="B114" s="10" t="str">
        <f>IF($B$110="","",IF(VLOOKUP($B$110,Samples!$A$3:$D$100,2,FALSE)='Intermediate Lookups'!$A3&amp;'Intermediate Lookups'!B$1,$B$110, ""))</f>
        <v/>
      </c>
      <c r="C114" s="10" t="str">
        <f>IF($B$110="","",IF(VLOOKUP($B$110,Samples!$A$3:$D$100,2,FALSE)='Intermediate Lookups'!$A3&amp;'Intermediate Lookups'!C$1,$B$110, ""))</f>
        <v/>
      </c>
      <c r="D114" s="10" t="str">
        <f>IF($B$110="","",IF(VLOOKUP($B$110,Samples!$A$3:$D$100,2,FALSE)='Intermediate Lookups'!$A3&amp;'Intermediate Lookups'!D$1,$B$110, ""))</f>
        <v/>
      </c>
      <c r="E114" s="10" t="str">
        <f>IF($B$110="","",IF(VLOOKUP($B$110,Samples!$A$3:$D$100,2,FALSE)='Intermediate Lookups'!$A3&amp;'Intermediate Lookups'!E$1,$B$110, ""))</f>
        <v/>
      </c>
      <c r="F114" s="10" t="str">
        <f>IF($B$110="","",IF(VLOOKUP($B$110,Samples!$A$3:$D$100,2,FALSE)='Intermediate Lookups'!$A3&amp;'Intermediate Lookups'!F$1,$B$110, ""))</f>
        <v/>
      </c>
      <c r="G114" s="10" t="str">
        <f>IF($B$110="","",IF(VLOOKUP($B$110,Samples!$A$3:$D$100,2,FALSE)='Intermediate Lookups'!$A3&amp;'Intermediate Lookups'!G$1,$B$110, ""))</f>
        <v/>
      </c>
      <c r="H114" s="10" t="str">
        <f>IF($B$110="","",IF(VLOOKUP($B$110,Samples!$A$3:$D$100,2,FALSE)='Intermediate Lookups'!$A3&amp;'Intermediate Lookups'!H$1,$B$110, ""))</f>
        <v/>
      </c>
      <c r="I114" s="10" t="str">
        <f>IF($B$110="","",IF(VLOOKUP($B$110,Samples!$A$3:$D$100,2,FALSE)='Intermediate Lookups'!$A3&amp;'Intermediate Lookups'!I$1,$B$110, ""))</f>
        <v/>
      </c>
      <c r="J114" s="10" t="str">
        <f>IF($B$110="","",IF(VLOOKUP($B$110,Samples!$A$3:$D$100,2,FALSE)='Intermediate Lookups'!$A3&amp;'Intermediate Lookups'!J$1,$B$110, ""))</f>
        <v/>
      </c>
      <c r="K114" s="10" t="str">
        <f>IF($B$110="","",IF(VLOOKUP($B$110,Samples!$A$3:$D$100,2,FALSE)='Intermediate Lookups'!$A3&amp;'Intermediate Lookups'!K$1,$B$110, ""))</f>
        <v/>
      </c>
      <c r="L114" s="10" t="str">
        <f>IF($B$110="","",IF(VLOOKUP($B$110,Samples!$A$3:$D$100,2,FALSE)='Intermediate Lookups'!$A3&amp;'Intermediate Lookups'!L$1,$B$110, ""))</f>
        <v/>
      </c>
      <c r="M114" s="10" t="str">
        <f>IF($B$110="","",IF(VLOOKUP($B$110,Samples!$A$3:$D$100,2,FALSE)='Intermediate Lookups'!$A3&amp;'Intermediate Lookups'!M$1,$B$110, ""))</f>
        <v/>
      </c>
    </row>
    <row r="115" spans="1:14" x14ac:dyDescent="0.25">
      <c r="A115" t="str">
        <f>IF(B110="","","C")</f>
        <v/>
      </c>
      <c r="B115" s="10" t="str">
        <f>IF($B$110="","",IF(VLOOKUP($B$110,Samples!$A$3:$D$100,2,FALSE)='Intermediate Lookups'!$A4&amp;'Intermediate Lookups'!B$1,$B$110, ""))</f>
        <v/>
      </c>
      <c r="C115" s="10" t="str">
        <f>IF($B$110="","",IF(VLOOKUP($B$110,Samples!$A$3:$D$100,2,FALSE)='Intermediate Lookups'!$A4&amp;'Intermediate Lookups'!C$1,$B$110, ""))</f>
        <v/>
      </c>
      <c r="D115" s="10" t="str">
        <f>IF($B$110="","",IF(VLOOKUP($B$110,Samples!$A$3:$D$100,2,FALSE)='Intermediate Lookups'!$A4&amp;'Intermediate Lookups'!D$1,$B$110, ""))</f>
        <v/>
      </c>
      <c r="E115" s="10" t="str">
        <f>IF($B$110="","",IF(VLOOKUP($B$110,Samples!$A$3:$D$100,2,FALSE)='Intermediate Lookups'!$A4&amp;'Intermediate Lookups'!E$1,$B$110, ""))</f>
        <v/>
      </c>
      <c r="F115" s="10" t="str">
        <f>IF($B$110="","",IF(VLOOKUP($B$110,Samples!$A$3:$D$100,2,FALSE)='Intermediate Lookups'!$A4&amp;'Intermediate Lookups'!F$1,$B$110, ""))</f>
        <v/>
      </c>
      <c r="G115" s="10" t="str">
        <f>IF($B$110="","",IF(VLOOKUP($B$110,Samples!$A$3:$D$100,2,FALSE)='Intermediate Lookups'!$A4&amp;'Intermediate Lookups'!G$1,$B$110, ""))</f>
        <v/>
      </c>
      <c r="H115" s="10" t="str">
        <f>IF($B$110="","",IF(VLOOKUP($B$110,Samples!$A$3:$D$100,2,FALSE)='Intermediate Lookups'!$A4&amp;'Intermediate Lookups'!H$1,$B$110, ""))</f>
        <v/>
      </c>
      <c r="I115" s="10" t="str">
        <f>IF($B$110="","",IF(VLOOKUP($B$110,Samples!$A$3:$D$100,2,FALSE)='Intermediate Lookups'!$A4&amp;'Intermediate Lookups'!I$1,$B$110, ""))</f>
        <v/>
      </c>
      <c r="J115" s="10" t="str">
        <f>IF($B$110="","",IF(VLOOKUP($B$110,Samples!$A$3:$D$100,2,FALSE)='Intermediate Lookups'!$A4&amp;'Intermediate Lookups'!J$1,$B$110, ""))</f>
        <v/>
      </c>
      <c r="K115" s="10" t="str">
        <f>IF($B$110="","",IF(VLOOKUP($B$110,Samples!$A$3:$D$100,2,FALSE)='Intermediate Lookups'!$A4&amp;'Intermediate Lookups'!K$1,$B$110, ""))</f>
        <v/>
      </c>
      <c r="L115" s="10" t="str">
        <f>IF($B$110="","",IF(VLOOKUP($B$110,Samples!$A$3:$D$100,2,FALSE)='Intermediate Lookups'!$A4&amp;'Intermediate Lookups'!L$1,$B$110, ""))</f>
        <v/>
      </c>
      <c r="M115" s="10" t="str">
        <f>IF($B$110="","",IF(VLOOKUP($B$110,Samples!$A$3:$D$100,2,FALSE)='Intermediate Lookups'!$A4&amp;'Intermediate Lookups'!M$1,$B$110, ""))</f>
        <v/>
      </c>
    </row>
    <row r="116" spans="1:14" x14ac:dyDescent="0.25">
      <c r="A116" t="str">
        <f>IF(B110="","","D")</f>
        <v/>
      </c>
      <c r="B116" s="10" t="str">
        <f>IF($B$110="","",IF(VLOOKUP($B$110,Samples!$A$3:$D$100,2,FALSE)='Intermediate Lookups'!$A5&amp;'Intermediate Lookups'!B$1,$B$110, ""))</f>
        <v/>
      </c>
      <c r="C116" s="10" t="str">
        <f>IF($B$110="","",IF(VLOOKUP($B$110,Samples!$A$3:$D$100,2,FALSE)='Intermediate Lookups'!$A5&amp;'Intermediate Lookups'!C$1,$B$110, ""))</f>
        <v/>
      </c>
      <c r="D116" s="10" t="str">
        <f>IF($B$110="","",IF(VLOOKUP($B$110,Samples!$A$3:$D$100,2,FALSE)='Intermediate Lookups'!$A5&amp;'Intermediate Lookups'!D$1,$B$110, ""))</f>
        <v/>
      </c>
      <c r="E116" s="10" t="str">
        <f>IF($B$110="","",IF(VLOOKUP($B$110,Samples!$A$3:$D$100,2,FALSE)='Intermediate Lookups'!$A5&amp;'Intermediate Lookups'!E$1,$B$110, ""))</f>
        <v/>
      </c>
      <c r="F116" s="10" t="str">
        <f>IF($B$110="","",IF(VLOOKUP($B$110,Samples!$A$3:$D$100,2,FALSE)='Intermediate Lookups'!$A5&amp;'Intermediate Lookups'!F$1,$B$110, ""))</f>
        <v/>
      </c>
      <c r="G116" s="10" t="str">
        <f>IF($B$110="","",IF(VLOOKUP($B$110,Samples!$A$3:$D$100,2,FALSE)='Intermediate Lookups'!$A5&amp;'Intermediate Lookups'!G$1,$B$110, ""))</f>
        <v/>
      </c>
      <c r="H116" s="10" t="str">
        <f>IF($B$110="","",IF(VLOOKUP($B$110,Samples!$A$3:$D$100,2,FALSE)='Intermediate Lookups'!$A5&amp;'Intermediate Lookups'!H$1,$B$110, ""))</f>
        <v/>
      </c>
      <c r="I116" s="10" t="str">
        <f>IF($B$110="","",IF(VLOOKUP($B$110,Samples!$A$3:$D$100,2,FALSE)='Intermediate Lookups'!$A5&amp;'Intermediate Lookups'!I$1,$B$110, ""))</f>
        <v/>
      </c>
      <c r="J116" s="10" t="str">
        <f>IF($B$110="","",IF(VLOOKUP($B$110,Samples!$A$3:$D$100,2,FALSE)='Intermediate Lookups'!$A5&amp;'Intermediate Lookups'!J$1,$B$110, ""))</f>
        <v/>
      </c>
      <c r="K116" s="10" t="str">
        <f>IF($B$110="","",IF(VLOOKUP($B$110,Samples!$A$3:$D$100,2,FALSE)='Intermediate Lookups'!$A5&amp;'Intermediate Lookups'!K$1,$B$110, ""))</f>
        <v/>
      </c>
      <c r="L116" s="10" t="str">
        <f>IF($B$110="","",IF(VLOOKUP($B$110,Samples!$A$3:$D$100,2,FALSE)='Intermediate Lookups'!$A5&amp;'Intermediate Lookups'!L$1,$B$110, ""))</f>
        <v/>
      </c>
      <c r="M116" s="10" t="str">
        <f>IF($B$110="","",IF(VLOOKUP($B$110,Samples!$A$3:$D$100,2,FALSE)='Intermediate Lookups'!$A5&amp;'Intermediate Lookups'!M$1,$B$110, ""))</f>
        <v/>
      </c>
    </row>
    <row r="117" spans="1:14" x14ac:dyDescent="0.25">
      <c r="A117" t="str">
        <f>IF(B110="","","E")</f>
        <v/>
      </c>
      <c r="B117" s="10" t="str">
        <f>IF($B$110="","",IF(VLOOKUP($B$110,Samples!$A$3:$D$100,2,FALSE)='Intermediate Lookups'!$A6&amp;'Intermediate Lookups'!B$1,$B$110, ""))</f>
        <v/>
      </c>
      <c r="C117" s="10" t="str">
        <f>IF($B$110="","",IF(VLOOKUP($B$110,Samples!$A$3:$D$100,2,FALSE)='Intermediate Lookups'!$A6&amp;'Intermediate Lookups'!C$1,$B$110, ""))</f>
        <v/>
      </c>
      <c r="D117" s="10" t="str">
        <f>IF($B$110="","",IF(VLOOKUP($B$110,Samples!$A$3:$D$100,2,FALSE)='Intermediate Lookups'!$A6&amp;'Intermediate Lookups'!D$1,$B$110, ""))</f>
        <v/>
      </c>
      <c r="E117" s="10" t="str">
        <f>IF($B$110="","",IF(VLOOKUP($B$110,Samples!$A$3:$D$100,2,FALSE)='Intermediate Lookups'!$A6&amp;'Intermediate Lookups'!E$1,$B$110, ""))</f>
        <v/>
      </c>
      <c r="F117" s="10" t="str">
        <f>IF($B$110="","",IF(VLOOKUP($B$110,Samples!$A$3:$D$100,2,FALSE)='Intermediate Lookups'!$A6&amp;'Intermediate Lookups'!F$1,$B$110, ""))</f>
        <v/>
      </c>
      <c r="G117" s="10" t="str">
        <f>IF($B$110="","",IF(VLOOKUP($B$110,Samples!$A$3:$D$100,2,FALSE)='Intermediate Lookups'!$A6&amp;'Intermediate Lookups'!G$1,$B$110, ""))</f>
        <v/>
      </c>
      <c r="H117" s="10" t="str">
        <f>IF($B$110="","",IF(VLOOKUP($B$110,Samples!$A$3:$D$100,2,FALSE)='Intermediate Lookups'!$A6&amp;'Intermediate Lookups'!H$1,$B$110, ""))</f>
        <v/>
      </c>
      <c r="I117" s="10" t="str">
        <f>IF($B$110="","",IF(VLOOKUP($B$110,Samples!$A$3:$D$100,2,FALSE)='Intermediate Lookups'!$A6&amp;'Intermediate Lookups'!I$1,$B$110, ""))</f>
        <v/>
      </c>
      <c r="J117" s="10" t="str">
        <f>IF($B$110="","",IF(VLOOKUP($B$110,Samples!$A$3:$D$100,2,FALSE)='Intermediate Lookups'!$A6&amp;'Intermediate Lookups'!J$1,$B$110, ""))</f>
        <v/>
      </c>
      <c r="K117" s="10" t="str">
        <f>IF($B$110="","",IF(VLOOKUP($B$110,Samples!$A$3:$D$100,2,FALSE)='Intermediate Lookups'!$A6&amp;'Intermediate Lookups'!K$1,$B$110, ""))</f>
        <v/>
      </c>
      <c r="L117" s="10" t="str">
        <f>IF($B$110="","",IF(VLOOKUP($B$110,Samples!$A$3:$D$100,2,FALSE)='Intermediate Lookups'!$A6&amp;'Intermediate Lookups'!L$1,$B$110, ""))</f>
        <v/>
      </c>
      <c r="M117" s="10" t="str">
        <f>IF($B$110="","",IF(VLOOKUP($B$110,Samples!$A$3:$D$100,2,FALSE)='Intermediate Lookups'!$A6&amp;'Intermediate Lookups'!M$1,$B$110, ""))</f>
        <v/>
      </c>
    </row>
    <row r="118" spans="1:14" x14ac:dyDescent="0.25">
      <c r="A118" t="str">
        <f>IF(B110="","","F")</f>
        <v/>
      </c>
      <c r="B118" s="10" t="str">
        <f>IF($B$110="","",IF(VLOOKUP($B$110,Samples!$A$3:$D$100,2,FALSE)='Intermediate Lookups'!$A7&amp;'Intermediate Lookups'!B$1,$B$110, ""))</f>
        <v/>
      </c>
      <c r="C118" s="10" t="str">
        <f>IF($B$110="","",IF(VLOOKUP($B$110,Samples!$A$3:$D$100,2,FALSE)='Intermediate Lookups'!$A7&amp;'Intermediate Lookups'!C$1,$B$110, ""))</f>
        <v/>
      </c>
      <c r="D118" s="10" t="str">
        <f>IF($B$110="","",IF(VLOOKUP($B$110,Samples!$A$3:$D$100,2,FALSE)='Intermediate Lookups'!$A7&amp;'Intermediate Lookups'!D$1,$B$110, ""))</f>
        <v/>
      </c>
      <c r="E118" s="10" t="str">
        <f>IF($B$110="","",IF(VLOOKUP($B$110,Samples!$A$3:$D$100,2,FALSE)='Intermediate Lookups'!$A7&amp;'Intermediate Lookups'!E$1,$B$110, ""))</f>
        <v/>
      </c>
      <c r="F118" s="10" t="str">
        <f>IF($B$110="","",IF(VLOOKUP($B$110,Samples!$A$3:$D$100,2,FALSE)='Intermediate Lookups'!$A7&amp;'Intermediate Lookups'!F$1,$B$110, ""))</f>
        <v/>
      </c>
      <c r="G118" s="10" t="str">
        <f>IF($B$110="","",IF(VLOOKUP($B$110,Samples!$A$3:$D$100,2,FALSE)='Intermediate Lookups'!$A7&amp;'Intermediate Lookups'!G$1,$B$110, ""))</f>
        <v/>
      </c>
      <c r="H118" s="10" t="str">
        <f>IF($B$110="","",IF(VLOOKUP($B$110,Samples!$A$3:$D$100,2,FALSE)='Intermediate Lookups'!$A7&amp;'Intermediate Lookups'!H$1,$B$110, ""))</f>
        <v/>
      </c>
      <c r="I118" s="10" t="str">
        <f>IF($B$110="","",IF(VLOOKUP($B$110,Samples!$A$3:$D$100,2,FALSE)='Intermediate Lookups'!$A7&amp;'Intermediate Lookups'!I$1,$B$110, ""))</f>
        <v/>
      </c>
      <c r="J118" s="10" t="str">
        <f>IF($B$110="","",IF(VLOOKUP($B$110,Samples!$A$3:$D$100,2,FALSE)='Intermediate Lookups'!$A7&amp;'Intermediate Lookups'!J$1,$B$110, ""))</f>
        <v/>
      </c>
      <c r="K118" s="10" t="str">
        <f>IF($B$110="","",IF(VLOOKUP($B$110,Samples!$A$3:$D$100,2,FALSE)='Intermediate Lookups'!$A7&amp;'Intermediate Lookups'!K$1,$B$110, ""))</f>
        <v/>
      </c>
      <c r="L118" s="10" t="str">
        <f>IF($B$110="","",IF(VLOOKUP($B$110,Samples!$A$3:$D$100,2,FALSE)='Intermediate Lookups'!$A7&amp;'Intermediate Lookups'!L$1,$B$110, ""))</f>
        <v/>
      </c>
      <c r="M118" s="10" t="str">
        <f>IF($B$110="","",IF(VLOOKUP($B$110,Samples!$A$3:$D$100,2,FALSE)='Intermediate Lookups'!$A7&amp;'Intermediate Lookups'!M$1,$B$110, ""))</f>
        <v/>
      </c>
    </row>
    <row r="119" spans="1:14" x14ac:dyDescent="0.25">
      <c r="A119" t="str">
        <f>IF(B110="","","G")</f>
        <v/>
      </c>
      <c r="B119" s="10" t="str">
        <f>IF($B$110="","",IF(VLOOKUP($B$110,Samples!$A$3:$D$100,2,FALSE)='Intermediate Lookups'!$A8&amp;'Intermediate Lookups'!B$1,$B$110, ""))</f>
        <v/>
      </c>
      <c r="C119" s="10" t="str">
        <f>IF($B$110="","",IF(VLOOKUP($B$110,Samples!$A$3:$D$100,2,FALSE)='Intermediate Lookups'!$A8&amp;'Intermediate Lookups'!C$1,$B$110, ""))</f>
        <v/>
      </c>
      <c r="D119" s="10" t="str">
        <f>IF($B$110="","",IF(VLOOKUP($B$110,Samples!$A$3:$D$100,2,FALSE)='Intermediate Lookups'!$A8&amp;'Intermediate Lookups'!D$1,$B$110, ""))</f>
        <v/>
      </c>
      <c r="E119" s="10" t="str">
        <f>IF($B$110="","",IF(VLOOKUP($B$110,Samples!$A$3:$D$100,2,FALSE)='Intermediate Lookups'!$A8&amp;'Intermediate Lookups'!E$1,$B$110, ""))</f>
        <v/>
      </c>
      <c r="F119" s="10" t="str">
        <f>IF($B$110="","",IF(VLOOKUP($B$110,Samples!$A$3:$D$100,2,FALSE)='Intermediate Lookups'!$A8&amp;'Intermediate Lookups'!F$1,$B$110, ""))</f>
        <v/>
      </c>
      <c r="G119" s="10" t="str">
        <f>IF($B$110="","",IF(VLOOKUP($B$110,Samples!$A$3:$D$100,2,FALSE)='Intermediate Lookups'!$A8&amp;'Intermediate Lookups'!G$1,$B$110, ""))</f>
        <v/>
      </c>
      <c r="H119" s="10" t="str">
        <f>IF($B$110="","",IF(VLOOKUP($B$110,Samples!$A$3:$D$100,2,FALSE)='Intermediate Lookups'!$A8&amp;'Intermediate Lookups'!H$1,$B$110, ""))</f>
        <v/>
      </c>
      <c r="I119" s="10" t="str">
        <f>IF($B$110="","",IF(VLOOKUP($B$110,Samples!$A$3:$D$100,2,FALSE)='Intermediate Lookups'!$A8&amp;'Intermediate Lookups'!I$1,$B$110, ""))</f>
        <v/>
      </c>
      <c r="J119" s="10" t="str">
        <f>IF($B$110="","",IF(VLOOKUP($B$110,Samples!$A$3:$D$100,2,FALSE)='Intermediate Lookups'!$A8&amp;'Intermediate Lookups'!J$1,$B$110, ""))</f>
        <v/>
      </c>
      <c r="K119" s="10" t="str">
        <f>IF($B$110="","",IF(VLOOKUP($B$110,Samples!$A$3:$D$100,2,FALSE)='Intermediate Lookups'!$A8&amp;'Intermediate Lookups'!K$1,$B$110, ""))</f>
        <v/>
      </c>
      <c r="L119" s="10" t="str">
        <f>IF($B$110="","",IF(VLOOKUP($B$110,Samples!$A$3:$D$100,2,FALSE)='Intermediate Lookups'!$A8&amp;'Intermediate Lookups'!L$1,$B$110, ""))</f>
        <v/>
      </c>
      <c r="M119" s="10" t="str">
        <f>IF($B$110="","",IF(VLOOKUP($B$110,Samples!$A$3:$D$100,2,FALSE)='Intermediate Lookups'!$A8&amp;'Intermediate Lookups'!M$1,$B$110, ""))</f>
        <v/>
      </c>
    </row>
    <row r="120" spans="1:14" x14ac:dyDescent="0.25">
      <c r="A120" t="str">
        <f>IF(B110="","","H")</f>
        <v/>
      </c>
      <c r="B120" s="10" t="str">
        <f>IF($B$110="","",IF(VLOOKUP($B$110,Samples!$A$3:$D$100,2,FALSE)='Intermediate Lookups'!$A9&amp;'Intermediate Lookups'!B$1,$B$110, ""))</f>
        <v/>
      </c>
      <c r="C120" s="10" t="str">
        <f>IF($B$110="","",IF(VLOOKUP($B$110,Samples!$A$3:$D$100,2,FALSE)='Intermediate Lookups'!$A9&amp;'Intermediate Lookups'!C$1,$B$110, ""))</f>
        <v/>
      </c>
      <c r="D120" s="10" t="str">
        <f>IF($B$110="","",IF(VLOOKUP($B$110,Samples!$A$3:$D$100,2,FALSE)='Intermediate Lookups'!$A9&amp;'Intermediate Lookups'!D$1,$B$110, ""))</f>
        <v/>
      </c>
      <c r="E120" s="10" t="str">
        <f>IF($B$110="","",IF(VLOOKUP($B$110,Samples!$A$3:$D$100,2,FALSE)='Intermediate Lookups'!$A9&amp;'Intermediate Lookups'!E$1,$B$110, ""))</f>
        <v/>
      </c>
      <c r="F120" s="10" t="str">
        <f>IF($B$110="","",IF(VLOOKUP($B$110,Samples!$A$3:$D$100,2,FALSE)='Intermediate Lookups'!$A9&amp;'Intermediate Lookups'!F$1,$B$110, ""))</f>
        <v/>
      </c>
      <c r="G120" s="10" t="str">
        <f>IF($B$110="","",IF(VLOOKUP($B$110,Samples!$A$3:$D$100,2,FALSE)='Intermediate Lookups'!$A9&amp;'Intermediate Lookups'!G$1,$B$110, ""))</f>
        <v/>
      </c>
      <c r="H120" s="10" t="str">
        <f>IF($B$110="","",IF(VLOOKUP($B$110,Samples!$A$3:$D$100,2,FALSE)='Intermediate Lookups'!$A9&amp;'Intermediate Lookups'!H$1,$B$110, ""))</f>
        <v/>
      </c>
      <c r="I120" s="10" t="str">
        <f>IF($B$110="","",IF(VLOOKUP($B$110,Samples!$A$3:$D$100,2,FALSE)='Intermediate Lookups'!$A9&amp;'Intermediate Lookups'!I$1,$B$110, ""))</f>
        <v/>
      </c>
      <c r="J120" s="10" t="str">
        <f>IF($B$110="","",IF(VLOOKUP($B$110,Samples!$A$3:$D$100,2,FALSE)='Intermediate Lookups'!$A9&amp;'Intermediate Lookups'!J$1,$B$110, ""))</f>
        <v/>
      </c>
      <c r="K120" s="10" t="str">
        <f>IF($B$110="","",IF(VLOOKUP($B$110,Samples!$A$3:$D$100,2,FALSE)='Intermediate Lookups'!$A9&amp;'Intermediate Lookups'!K$1,$B$110, ""))</f>
        <v/>
      </c>
      <c r="L120" s="10" t="str">
        <f>IF($B$110="","",IF(VLOOKUP($B$110,Samples!$A$3:$D$100,2,FALSE)='Intermediate Lookups'!$A9&amp;'Intermediate Lookups'!L$1,$B$110, ""))</f>
        <v/>
      </c>
      <c r="M120" s="10" t="str">
        <f>IF($B$110="","",IF(VLOOKUP($B$110,Samples!$A$3:$D$100,2,FALSE)='Intermediate Lookups'!$A9&amp;'Intermediate Lookups'!M$1,$B$110, ""))</f>
        <v/>
      </c>
    </row>
    <row r="122" spans="1:14" x14ac:dyDescent="0.25">
      <c r="A122" t="str">
        <f>IF(B122="","","Pipetting step")</f>
        <v/>
      </c>
      <c r="B122" t="str">
        <f>IF(ISBLANK(Samples!A63),"",Samples!A63)</f>
        <v/>
      </c>
      <c r="C122" t="str">
        <f>IF(B122="","",VLOOKUP(B122,Samples!$A$3:$D$100,4,FALSE))</f>
        <v/>
      </c>
      <c r="D122" t="str">
        <f>IF(B122="","",8)</f>
        <v/>
      </c>
      <c r="E122" t="str">
        <f>IF(B122="","",12)</f>
        <v/>
      </c>
      <c r="F122" t="str">
        <f>IF(B122="","","Standard")</f>
        <v/>
      </c>
      <c r="G122" t="str">
        <f>IF(B122="","","Color")</f>
        <v/>
      </c>
      <c r="I122" t="str">
        <f>IF(B122="","",6)</f>
        <v/>
      </c>
      <c r="J122" t="str">
        <f>IF(B122="","",6)</f>
        <v/>
      </c>
      <c r="K122" t="str">
        <f>IF(B122="","","Normal")</f>
        <v/>
      </c>
      <c r="L122" t="str">
        <f>IF(B122="","","Single-channel")</f>
        <v/>
      </c>
      <c r="M122" t="str">
        <f>IF(B122="","","No")</f>
        <v/>
      </c>
      <c r="N122" t="str">
        <f>IF(B122="","","No")</f>
        <v/>
      </c>
    </row>
    <row r="123" spans="1:14" x14ac:dyDescent="0.25">
      <c r="M123" t="str">
        <f>IF(B122="","","Per well")</f>
        <v/>
      </c>
      <c r="N123" t="str">
        <f>IF(B122="","","On source")</f>
        <v/>
      </c>
    </row>
    <row r="124" spans="1:14" x14ac:dyDescent="0.25">
      <c r="B124" t="str">
        <f>IF(B122="","",1)</f>
        <v/>
      </c>
      <c r="C124" t="str">
        <f>IF(B122="","",2)</f>
        <v/>
      </c>
      <c r="D124" t="str">
        <f>IF(B122="","",3)</f>
        <v/>
      </c>
      <c r="E124" t="str">
        <f>IF(B122="","",4)</f>
        <v/>
      </c>
      <c r="F124" t="str">
        <f>IF(B122="","",5)</f>
        <v/>
      </c>
      <c r="G124" t="str">
        <f>IF(B122="","",6)</f>
        <v/>
      </c>
      <c r="H124" t="str">
        <f>IF(B122="","",7)</f>
        <v/>
      </c>
      <c r="I124" t="str">
        <f>IF(B122="","",8)</f>
        <v/>
      </c>
      <c r="J124" t="str">
        <f>IF(B122="","",9)</f>
        <v/>
      </c>
      <c r="K124" t="str">
        <f>IF(B122="","",10)</f>
        <v/>
      </c>
      <c r="L124" t="str">
        <f>IF(B122="","",11)</f>
        <v/>
      </c>
      <c r="M124" t="str">
        <f>IF(B122="","",12)</f>
        <v/>
      </c>
    </row>
    <row r="125" spans="1:14" x14ac:dyDescent="0.25">
      <c r="A125" t="str">
        <f>IF(B122="","","A")</f>
        <v/>
      </c>
      <c r="B125" s="10" t="str">
        <f>IF($B$122="","",IF(VLOOKUP($B$122,Samples!$A$3:$D$100,2,FALSE)='Intermediate Lookups'!$A2&amp;'Intermediate Lookups'!B$1,$B$122, ""))</f>
        <v/>
      </c>
      <c r="C125" s="10" t="str">
        <f>IF($B$122="","",IF(VLOOKUP($B$122,Samples!$A$3:$D$100,2,FALSE)='Intermediate Lookups'!$A2&amp;'Intermediate Lookups'!C$1,$B$122, ""))</f>
        <v/>
      </c>
      <c r="D125" s="10" t="str">
        <f>IF($B$122="","",IF(VLOOKUP($B$122,Samples!$A$3:$D$100,2,FALSE)='Intermediate Lookups'!$A2&amp;'Intermediate Lookups'!D$1,$B$122, ""))</f>
        <v/>
      </c>
      <c r="E125" s="10" t="str">
        <f>IF($B$122="","",IF(VLOOKUP($B$122,Samples!$A$3:$D$100,2,FALSE)='Intermediate Lookups'!$A2&amp;'Intermediate Lookups'!E$1,$B$122, ""))</f>
        <v/>
      </c>
      <c r="F125" s="10" t="str">
        <f>IF($B$122="","",IF(VLOOKUP($B$122,Samples!$A$3:$D$100,2,FALSE)='Intermediate Lookups'!$A2&amp;'Intermediate Lookups'!F$1,$B$122, ""))</f>
        <v/>
      </c>
      <c r="G125" s="10" t="str">
        <f>IF($B$122="","",IF(VLOOKUP($B$122,Samples!$A$3:$D$100,2,FALSE)='Intermediate Lookups'!$A2&amp;'Intermediate Lookups'!G$1,$B$122, ""))</f>
        <v/>
      </c>
      <c r="H125" s="10" t="str">
        <f>IF($B$122="","",IF(VLOOKUP($B$122,Samples!$A$3:$D$100,2,FALSE)='Intermediate Lookups'!$A2&amp;'Intermediate Lookups'!H$1,$B$122, ""))</f>
        <v/>
      </c>
      <c r="I125" s="10" t="str">
        <f>IF($B$122="","",IF(VLOOKUP($B$122,Samples!$A$3:$D$100,2,FALSE)='Intermediate Lookups'!$A2&amp;'Intermediate Lookups'!I$1,$B$122, ""))</f>
        <v/>
      </c>
      <c r="J125" s="10" t="str">
        <f>IF($B$122="","",IF(VLOOKUP($B$122,Samples!$A$3:$D$100,2,FALSE)='Intermediate Lookups'!$A2&amp;'Intermediate Lookups'!J$1,$B$122, ""))</f>
        <v/>
      </c>
      <c r="K125" s="10" t="str">
        <f>IF($B$122="","",IF(VLOOKUP($B$122,Samples!$A$3:$D$100,2,FALSE)='Intermediate Lookups'!$A2&amp;'Intermediate Lookups'!K$1,$B$122, ""))</f>
        <v/>
      </c>
      <c r="L125" s="10" t="str">
        <f>IF($B$122="","",IF(VLOOKUP($B$122,Samples!$A$3:$D$100,2,FALSE)='Intermediate Lookups'!$A2&amp;'Intermediate Lookups'!L$1,$B$122, ""))</f>
        <v/>
      </c>
      <c r="M125" s="10" t="str">
        <f>IF($B$122="","",IF(VLOOKUP($B$122,Samples!$A$3:$D$100,2,FALSE)='Intermediate Lookups'!$A2&amp;'Intermediate Lookups'!M$1,$B$122, ""))</f>
        <v/>
      </c>
    </row>
    <row r="126" spans="1:14" x14ac:dyDescent="0.25">
      <c r="A126" t="str">
        <f>IF(B122="","","B")</f>
        <v/>
      </c>
      <c r="B126" s="10" t="str">
        <f>IF($B$122="","",IF(VLOOKUP($B$122,Samples!$A$3:$D$100,2,FALSE)='Intermediate Lookups'!$A3&amp;'Intermediate Lookups'!B$1,$B$122, ""))</f>
        <v/>
      </c>
      <c r="C126" s="10" t="str">
        <f>IF($B$122="","",IF(VLOOKUP($B$122,Samples!$A$3:$D$100,2,FALSE)='Intermediate Lookups'!$A3&amp;'Intermediate Lookups'!C$1,$B$122, ""))</f>
        <v/>
      </c>
      <c r="D126" s="10" t="str">
        <f>IF($B$122="","",IF(VLOOKUP($B$122,Samples!$A$3:$D$100,2,FALSE)='Intermediate Lookups'!$A3&amp;'Intermediate Lookups'!D$1,$B$122, ""))</f>
        <v/>
      </c>
      <c r="E126" s="10" t="str">
        <f>IF($B$122="","",IF(VLOOKUP($B$122,Samples!$A$3:$D$100,2,FALSE)='Intermediate Lookups'!$A3&amp;'Intermediate Lookups'!E$1,$B$122, ""))</f>
        <v/>
      </c>
      <c r="F126" s="10" t="str">
        <f>IF($B$122="","",IF(VLOOKUP($B$122,Samples!$A$3:$D$100,2,FALSE)='Intermediate Lookups'!$A3&amp;'Intermediate Lookups'!F$1,$B$122, ""))</f>
        <v/>
      </c>
      <c r="G126" s="10" t="str">
        <f>IF($B$122="","",IF(VLOOKUP($B$122,Samples!$A$3:$D$100,2,FALSE)='Intermediate Lookups'!$A3&amp;'Intermediate Lookups'!G$1,$B$122, ""))</f>
        <v/>
      </c>
      <c r="H126" s="10" t="str">
        <f>IF($B$122="","",IF(VLOOKUP($B$122,Samples!$A$3:$D$100,2,FALSE)='Intermediate Lookups'!$A3&amp;'Intermediate Lookups'!H$1,$B$122, ""))</f>
        <v/>
      </c>
      <c r="I126" s="10" t="str">
        <f>IF($B$122="","",IF(VLOOKUP($B$122,Samples!$A$3:$D$100,2,FALSE)='Intermediate Lookups'!$A3&amp;'Intermediate Lookups'!I$1,$B$122, ""))</f>
        <v/>
      </c>
      <c r="J126" s="10" t="str">
        <f>IF($B$122="","",IF(VLOOKUP($B$122,Samples!$A$3:$D$100,2,FALSE)='Intermediate Lookups'!$A3&amp;'Intermediate Lookups'!J$1,$B$122, ""))</f>
        <v/>
      </c>
      <c r="K126" s="10" t="str">
        <f>IF($B$122="","",IF(VLOOKUP($B$122,Samples!$A$3:$D$100,2,FALSE)='Intermediate Lookups'!$A3&amp;'Intermediate Lookups'!K$1,$B$122, ""))</f>
        <v/>
      </c>
      <c r="L126" s="10" t="str">
        <f>IF($B$122="","",IF(VLOOKUP($B$122,Samples!$A$3:$D$100,2,FALSE)='Intermediate Lookups'!$A3&amp;'Intermediate Lookups'!L$1,$B$122, ""))</f>
        <v/>
      </c>
      <c r="M126" s="10" t="str">
        <f>IF($B$122="","",IF(VLOOKUP($B$122,Samples!$A$3:$D$100,2,FALSE)='Intermediate Lookups'!$A3&amp;'Intermediate Lookups'!M$1,$B$122, ""))</f>
        <v/>
      </c>
    </row>
    <row r="127" spans="1:14" x14ac:dyDescent="0.25">
      <c r="A127" t="str">
        <f>IF(B122="","","C")</f>
        <v/>
      </c>
      <c r="B127" s="10" t="str">
        <f>IF($B$122="","",IF(VLOOKUP($B$122,Samples!$A$3:$D$100,2,FALSE)='Intermediate Lookups'!$A4&amp;'Intermediate Lookups'!B$1,$B$122, ""))</f>
        <v/>
      </c>
      <c r="C127" s="10" t="str">
        <f>IF($B$122="","",IF(VLOOKUP($B$122,Samples!$A$3:$D$100,2,FALSE)='Intermediate Lookups'!$A4&amp;'Intermediate Lookups'!C$1,$B$122, ""))</f>
        <v/>
      </c>
      <c r="D127" s="10" t="str">
        <f>IF($B$122="","",IF(VLOOKUP($B$122,Samples!$A$3:$D$100,2,FALSE)='Intermediate Lookups'!$A4&amp;'Intermediate Lookups'!D$1,$B$122, ""))</f>
        <v/>
      </c>
      <c r="E127" s="10" t="str">
        <f>IF($B$122="","",IF(VLOOKUP($B$122,Samples!$A$3:$D$100,2,FALSE)='Intermediate Lookups'!$A4&amp;'Intermediate Lookups'!E$1,$B$122, ""))</f>
        <v/>
      </c>
      <c r="F127" s="10" t="str">
        <f>IF($B$122="","",IF(VLOOKUP($B$122,Samples!$A$3:$D$100,2,FALSE)='Intermediate Lookups'!$A4&amp;'Intermediate Lookups'!F$1,$B$122, ""))</f>
        <v/>
      </c>
      <c r="G127" s="10" t="str">
        <f>IF($B$122="","",IF(VLOOKUP($B$122,Samples!$A$3:$D$100,2,FALSE)='Intermediate Lookups'!$A4&amp;'Intermediate Lookups'!G$1,$B$122, ""))</f>
        <v/>
      </c>
      <c r="H127" s="10" t="str">
        <f>IF($B$122="","",IF(VLOOKUP($B$122,Samples!$A$3:$D$100,2,FALSE)='Intermediate Lookups'!$A4&amp;'Intermediate Lookups'!H$1,$B$122, ""))</f>
        <v/>
      </c>
      <c r="I127" s="10" t="str">
        <f>IF($B$122="","",IF(VLOOKUP($B$122,Samples!$A$3:$D$100,2,FALSE)='Intermediate Lookups'!$A4&amp;'Intermediate Lookups'!I$1,$B$122, ""))</f>
        <v/>
      </c>
      <c r="J127" s="10" t="str">
        <f>IF($B$122="","",IF(VLOOKUP($B$122,Samples!$A$3:$D$100,2,FALSE)='Intermediate Lookups'!$A4&amp;'Intermediate Lookups'!J$1,$B$122, ""))</f>
        <v/>
      </c>
      <c r="K127" s="10" t="str">
        <f>IF($B$122="","",IF(VLOOKUP($B$122,Samples!$A$3:$D$100,2,FALSE)='Intermediate Lookups'!$A4&amp;'Intermediate Lookups'!K$1,$B$122, ""))</f>
        <v/>
      </c>
      <c r="L127" s="10" t="str">
        <f>IF($B$122="","",IF(VLOOKUP($B$122,Samples!$A$3:$D$100,2,FALSE)='Intermediate Lookups'!$A4&amp;'Intermediate Lookups'!L$1,$B$122, ""))</f>
        <v/>
      </c>
      <c r="M127" s="10" t="str">
        <f>IF($B$122="","",IF(VLOOKUP($B$122,Samples!$A$3:$D$100,2,FALSE)='Intermediate Lookups'!$A4&amp;'Intermediate Lookups'!M$1,$B$122, ""))</f>
        <v/>
      </c>
    </row>
    <row r="128" spans="1:14" x14ac:dyDescent="0.25">
      <c r="A128" t="str">
        <f>IF(B122="","","D")</f>
        <v/>
      </c>
      <c r="B128" s="10" t="str">
        <f>IF($B$122="","",IF(VLOOKUP($B$122,Samples!$A$3:$D$100,2,FALSE)='Intermediate Lookups'!$A5&amp;'Intermediate Lookups'!B$1,$B$122, ""))</f>
        <v/>
      </c>
      <c r="C128" s="10" t="str">
        <f>IF($B$122="","",IF(VLOOKUP($B$122,Samples!$A$3:$D$100,2,FALSE)='Intermediate Lookups'!$A5&amp;'Intermediate Lookups'!C$1,$B$122, ""))</f>
        <v/>
      </c>
      <c r="D128" s="10" t="str">
        <f>IF($B$122="","",IF(VLOOKUP($B$122,Samples!$A$3:$D$100,2,FALSE)='Intermediate Lookups'!$A5&amp;'Intermediate Lookups'!D$1,$B$122, ""))</f>
        <v/>
      </c>
      <c r="E128" s="10" t="str">
        <f>IF($B$122="","",IF(VLOOKUP($B$122,Samples!$A$3:$D$100,2,FALSE)='Intermediate Lookups'!$A5&amp;'Intermediate Lookups'!E$1,$B$122, ""))</f>
        <v/>
      </c>
      <c r="F128" s="10" t="str">
        <f>IF($B$122="","",IF(VLOOKUP($B$122,Samples!$A$3:$D$100,2,FALSE)='Intermediate Lookups'!$A5&amp;'Intermediate Lookups'!F$1,$B$122, ""))</f>
        <v/>
      </c>
      <c r="G128" s="10" t="str">
        <f>IF($B$122="","",IF(VLOOKUP($B$122,Samples!$A$3:$D$100,2,FALSE)='Intermediate Lookups'!$A5&amp;'Intermediate Lookups'!G$1,$B$122, ""))</f>
        <v/>
      </c>
      <c r="H128" s="10" t="str">
        <f>IF($B$122="","",IF(VLOOKUP($B$122,Samples!$A$3:$D$100,2,FALSE)='Intermediate Lookups'!$A5&amp;'Intermediate Lookups'!H$1,$B$122, ""))</f>
        <v/>
      </c>
      <c r="I128" s="10" t="str">
        <f>IF($B$122="","",IF(VLOOKUP($B$122,Samples!$A$3:$D$100,2,FALSE)='Intermediate Lookups'!$A5&amp;'Intermediate Lookups'!I$1,$B$122, ""))</f>
        <v/>
      </c>
      <c r="J128" s="10" t="str">
        <f>IF($B$122="","",IF(VLOOKUP($B$122,Samples!$A$3:$D$100,2,FALSE)='Intermediate Lookups'!$A5&amp;'Intermediate Lookups'!J$1,$B$122, ""))</f>
        <v/>
      </c>
      <c r="K128" s="10" t="str">
        <f>IF($B$122="","",IF(VLOOKUP($B$122,Samples!$A$3:$D$100,2,FALSE)='Intermediate Lookups'!$A5&amp;'Intermediate Lookups'!K$1,$B$122, ""))</f>
        <v/>
      </c>
      <c r="L128" s="10" t="str">
        <f>IF($B$122="","",IF(VLOOKUP($B$122,Samples!$A$3:$D$100,2,FALSE)='Intermediate Lookups'!$A5&amp;'Intermediate Lookups'!L$1,$B$122, ""))</f>
        <v/>
      </c>
      <c r="M128" s="10" t="str">
        <f>IF($B$122="","",IF(VLOOKUP($B$122,Samples!$A$3:$D$100,2,FALSE)='Intermediate Lookups'!$A5&amp;'Intermediate Lookups'!M$1,$B$122, ""))</f>
        <v/>
      </c>
    </row>
    <row r="129" spans="1:14" x14ac:dyDescent="0.25">
      <c r="A129" t="str">
        <f>IF(B122="","","E")</f>
        <v/>
      </c>
      <c r="B129" s="10" t="str">
        <f>IF($B$122="","",IF(VLOOKUP($B$122,Samples!$A$3:$D$100,2,FALSE)='Intermediate Lookups'!$A6&amp;'Intermediate Lookups'!B$1,$B$122, ""))</f>
        <v/>
      </c>
      <c r="C129" s="10" t="str">
        <f>IF($B$122="","",IF(VLOOKUP($B$122,Samples!$A$3:$D$100,2,FALSE)='Intermediate Lookups'!$A6&amp;'Intermediate Lookups'!C$1,$B$122, ""))</f>
        <v/>
      </c>
      <c r="D129" s="10" t="str">
        <f>IF($B$122="","",IF(VLOOKUP($B$122,Samples!$A$3:$D$100,2,FALSE)='Intermediate Lookups'!$A6&amp;'Intermediate Lookups'!D$1,$B$122, ""))</f>
        <v/>
      </c>
      <c r="E129" s="10" t="str">
        <f>IF($B$122="","",IF(VLOOKUP($B$122,Samples!$A$3:$D$100,2,FALSE)='Intermediate Lookups'!$A6&amp;'Intermediate Lookups'!E$1,$B$122, ""))</f>
        <v/>
      </c>
      <c r="F129" s="10" t="str">
        <f>IF($B$122="","",IF(VLOOKUP($B$122,Samples!$A$3:$D$100,2,FALSE)='Intermediate Lookups'!$A6&amp;'Intermediate Lookups'!F$1,$B$122, ""))</f>
        <v/>
      </c>
      <c r="G129" s="10" t="str">
        <f>IF($B$122="","",IF(VLOOKUP($B$122,Samples!$A$3:$D$100,2,FALSE)='Intermediate Lookups'!$A6&amp;'Intermediate Lookups'!G$1,$B$122, ""))</f>
        <v/>
      </c>
      <c r="H129" s="10" t="str">
        <f>IF($B$122="","",IF(VLOOKUP($B$122,Samples!$A$3:$D$100,2,FALSE)='Intermediate Lookups'!$A6&amp;'Intermediate Lookups'!H$1,$B$122, ""))</f>
        <v/>
      </c>
      <c r="I129" s="10" t="str">
        <f>IF($B$122="","",IF(VLOOKUP($B$122,Samples!$A$3:$D$100,2,FALSE)='Intermediate Lookups'!$A6&amp;'Intermediate Lookups'!I$1,$B$122, ""))</f>
        <v/>
      </c>
      <c r="J129" s="10" t="str">
        <f>IF($B$122="","",IF(VLOOKUP($B$122,Samples!$A$3:$D$100,2,FALSE)='Intermediate Lookups'!$A6&amp;'Intermediate Lookups'!J$1,$B$122, ""))</f>
        <v/>
      </c>
      <c r="K129" s="10" t="str">
        <f>IF($B$122="","",IF(VLOOKUP($B$122,Samples!$A$3:$D$100,2,FALSE)='Intermediate Lookups'!$A6&amp;'Intermediate Lookups'!K$1,$B$122, ""))</f>
        <v/>
      </c>
      <c r="L129" s="10" t="str">
        <f>IF($B$122="","",IF(VLOOKUP($B$122,Samples!$A$3:$D$100,2,FALSE)='Intermediate Lookups'!$A6&amp;'Intermediate Lookups'!L$1,$B$122, ""))</f>
        <v/>
      </c>
      <c r="M129" s="10" t="str">
        <f>IF($B$122="","",IF(VLOOKUP($B$122,Samples!$A$3:$D$100,2,FALSE)='Intermediate Lookups'!$A6&amp;'Intermediate Lookups'!M$1,$B$122, ""))</f>
        <v/>
      </c>
    </row>
    <row r="130" spans="1:14" x14ac:dyDescent="0.25">
      <c r="A130" t="str">
        <f>IF(B122="","","F")</f>
        <v/>
      </c>
      <c r="B130" s="10" t="str">
        <f>IF($B$122="","",IF(VLOOKUP($B$122,Samples!$A$3:$D$100,2,FALSE)='Intermediate Lookups'!$A7&amp;'Intermediate Lookups'!B$1,$B$122, ""))</f>
        <v/>
      </c>
      <c r="C130" s="10" t="str">
        <f>IF($B$122="","",IF(VLOOKUP($B$122,Samples!$A$3:$D$100,2,FALSE)='Intermediate Lookups'!$A7&amp;'Intermediate Lookups'!C$1,$B$122, ""))</f>
        <v/>
      </c>
      <c r="D130" s="10" t="str">
        <f>IF($B$122="","",IF(VLOOKUP($B$122,Samples!$A$3:$D$100,2,FALSE)='Intermediate Lookups'!$A7&amp;'Intermediate Lookups'!D$1,$B$122, ""))</f>
        <v/>
      </c>
      <c r="E130" s="10" t="str">
        <f>IF($B$122="","",IF(VLOOKUP($B$122,Samples!$A$3:$D$100,2,FALSE)='Intermediate Lookups'!$A7&amp;'Intermediate Lookups'!E$1,$B$122, ""))</f>
        <v/>
      </c>
      <c r="F130" s="10" t="str">
        <f>IF($B$122="","",IF(VLOOKUP($B$122,Samples!$A$3:$D$100,2,FALSE)='Intermediate Lookups'!$A7&amp;'Intermediate Lookups'!F$1,$B$122, ""))</f>
        <v/>
      </c>
      <c r="G130" s="10" t="str">
        <f>IF($B$122="","",IF(VLOOKUP($B$122,Samples!$A$3:$D$100,2,FALSE)='Intermediate Lookups'!$A7&amp;'Intermediate Lookups'!G$1,$B$122, ""))</f>
        <v/>
      </c>
      <c r="H130" s="10" t="str">
        <f>IF($B$122="","",IF(VLOOKUP($B$122,Samples!$A$3:$D$100,2,FALSE)='Intermediate Lookups'!$A7&amp;'Intermediate Lookups'!H$1,$B$122, ""))</f>
        <v/>
      </c>
      <c r="I130" s="10" t="str">
        <f>IF($B$122="","",IF(VLOOKUP($B$122,Samples!$A$3:$D$100,2,FALSE)='Intermediate Lookups'!$A7&amp;'Intermediate Lookups'!I$1,$B$122, ""))</f>
        <v/>
      </c>
      <c r="J130" s="10" t="str">
        <f>IF($B$122="","",IF(VLOOKUP($B$122,Samples!$A$3:$D$100,2,FALSE)='Intermediate Lookups'!$A7&amp;'Intermediate Lookups'!J$1,$B$122, ""))</f>
        <v/>
      </c>
      <c r="K130" s="10" t="str">
        <f>IF($B$122="","",IF(VLOOKUP($B$122,Samples!$A$3:$D$100,2,FALSE)='Intermediate Lookups'!$A7&amp;'Intermediate Lookups'!K$1,$B$122, ""))</f>
        <v/>
      </c>
      <c r="L130" s="10" t="str">
        <f>IF($B$122="","",IF(VLOOKUP($B$122,Samples!$A$3:$D$100,2,FALSE)='Intermediate Lookups'!$A7&amp;'Intermediate Lookups'!L$1,$B$122, ""))</f>
        <v/>
      </c>
      <c r="M130" s="10" t="str">
        <f>IF($B$122="","",IF(VLOOKUP($B$122,Samples!$A$3:$D$100,2,FALSE)='Intermediate Lookups'!$A7&amp;'Intermediate Lookups'!M$1,$B$122, ""))</f>
        <v/>
      </c>
    </row>
    <row r="131" spans="1:14" x14ac:dyDescent="0.25">
      <c r="A131" t="str">
        <f>IF(B122="","","G")</f>
        <v/>
      </c>
      <c r="B131" s="10" t="str">
        <f>IF($B$122="","",IF(VLOOKUP($B$122,Samples!$A$3:$D$100,2,FALSE)='Intermediate Lookups'!$A8&amp;'Intermediate Lookups'!B$1,$B$122, ""))</f>
        <v/>
      </c>
      <c r="C131" s="10" t="str">
        <f>IF($B$122="","",IF(VLOOKUP($B$122,Samples!$A$3:$D$100,2,FALSE)='Intermediate Lookups'!$A8&amp;'Intermediate Lookups'!C$1,$B$122, ""))</f>
        <v/>
      </c>
      <c r="D131" s="10" t="str">
        <f>IF($B$122="","",IF(VLOOKUP($B$122,Samples!$A$3:$D$100,2,FALSE)='Intermediate Lookups'!$A8&amp;'Intermediate Lookups'!D$1,$B$122, ""))</f>
        <v/>
      </c>
      <c r="E131" s="10" t="str">
        <f>IF($B$122="","",IF(VLOOKUP($B$122,Samples!$A$3:$D$100,2,FALSE)='Intermediate Lookups'!$A8&amp;'Intermediate Lookups'!E$1,$B$122, ""))</f>
        <v/>
      </c>
      <c r="F131" s="10" t="str">
        <f>IF($B$122="","",IF(VLOOKUP($B$122,Samples!$A$3:$D$100,2,FALSE)='Intermediate Lookups'!$A8&amp;'Intermediate Lookups'!F$1,$B$122, ""))</f>
        <v/>
      </c>
      <c r="G131" s="10" t="str">
        <f>IF($B$122="","",IF(VLOOKUP($B$122,Samples!$A$3:$D$100,2,FALSE)='Intermediate Lookups'!$A8&amp;'Intermediate Lookups'!G$1,$B$122, ""))</f>
        <v/>
      </c>
      <c r="H131" s="10" t="str">
        <f>IF($B$122="","",IF(VLOOKUP($B$122,Samples!$A$3:$D$100,2,FALSE)='Intermediate Lookups'!$A8&amp;'Intermediate Lookups'!H$1,$B$122, ""))</f>
        <v/>
      </c>
      <c r="I131" s="10" t="str">
        <f>IF($B$122="","",IF(VLOOKUP($B$122,Samples!$A$3:$D$100,2,FALSE)='Intermediate Lookups'!$A8&amp;'Intermediate Lookups'!I$1,$B$122, ""))</f>
        <v/>
      </c>
      <c r="J131" s="10" t="str">
        <f>IF($B$122="","",IF(VLOOKUP($B$122,Samples!$A$3:$D$100,2,FALSE)='Intermediate Lookups'!$A8&amp;'Intermediate Lookups'!J$1,$B$122, ""))</f>
        <v/>
      </c>
      <c r="K131" s="10" t="str">
        <f>IF($B$122="","",IF(VLOOKUP($B$122,Samples!$A$3:$D$100,2,FALSE)='Intermediate Lookups'!$A8&amp;'Intermediate Lookups'!K$1,$B$122, ""))</f>
        <v/>
      </c>
      <c r="L131" s="10" t="str">
        <f>IF($B$122="","",IF(VLOOKUP($B$122,Samples!$A$3:$D$100,2,FALSE)='Intermediate Lookups'!$A8&amp;'Intermediate Lookups'!L$1,$B$122, ""))</f>
        <v/>
      </c>
      <c r="M131" s="10" t="str">
        <f>IF($B$122="","",IF(VLOOKUP($B$122,Samples!$A$3:$D$100,2,FALSE)='Intermediate Lookups'!$A8&amp;'Intermediate Lookups'!M$1,$B$122, ""))</f>
        <v/>
      </c>
    </row>
    <row r="132" spans="1:14" x14ac:dyDescent="0.25">
      <c r="A132" t="str">
        <f>IF(B122="","","H")</f>
        <v/>
      </c>
      <c r="B132" s="10" t="str">
        <f>IF($B$122="","",IF(VLOOKUP($B$122,Samples!$A$3:$D$100,2,FALSE)='Intermediate Lookups'!$A9&amp;'Intermediate Lookups'!B$1,$B$122, ""))</f>
        <v/>
      </c>
      <c r="C132" s="10" t="str">
        <f>IF($B$122="","",IF(VLOOKUP($B$122,Samples!$A$3:$D$100,2,FALSE)='Intermediate Lookups'!$A9&amp;'Intermediate Lookups'!C$1,$B$122, ""))</f>
        <v/>
      </c>
      <c r="D132" s="10" t="str">
        <f>IF($B$122="","",IF(VLOOKUP($B$122,Samples!$A$3:$D$100,2,FALSE)='Intermediate Lookups'!$A9&amp;'Intermediate Lookups'!D$1,$B$122, ""))</f>
        <v/>
      </c>
      <c r="E132" s="10" t="str">
        <f>IF($B$122="","",IF(VLOOKUP($B$122,Samples!$A$3:$D$100,2,FALSE)='Intermediate Lookups'!$A9&amp;'Intermediate Lookups'!E$1,$B$122, ""))</f>
        <v/>
      </c>
      <c r="F132" s="10" t="str">
        <f>IF($B$122="","",IF(VLOOKUP($B$122,Samples!$A$3:$D$100,2,FALSE)='Intermediate Lookups'!$A9&amp;'Intermediate Lookups'!F$1,$B$122, ""))</f>
        <v/>
      </c>
      <c r="G132" s="10" t="str">
        <f>IF($B$122="","",IF(VLOOKUP($B$122,Samples!$A$3:$D$100,2,FALSE)='Intermediate Lookups'!$A9&amp;'Intermediate Lookups'!G$1,$B$122, ""))</f>
        <v/>
      </c>
      <c r="H132" s="10" t="str">
        <f>IF($B$122="","",IF(VLOOKUP($B$122,Samples!$A$3:$D$100,2,FALSE)='Intermediate Lookups'!$A9&amp;'Intermediate Lookups'!H$1,$B$122, ""))</f>
        <v/>
      </c>
      <c r="I132" s="10" t="str">
        <f>IF($B$122="","",IF(VLOOKUP($B$122,Samples!$A$3:$D$100,2,FALSE)='Intermediate Lookups'!$A9&amp;'Intermediate Lookups'!I$1,$B$122, ""))</f>
        <v/>
      </c>
      <c r="J132" s="10" t="str">
        <f>IF($B$122="","",IF(VLOOKUP($B$122,Samples!$A$3:$D$100,2,FALSE)='Intermediate Lookups'!$A9&amp;'Intermediate Lookups'!J$1,$B$122, ""))</f>
        <v/>
      </c>
      <c r="K132" s="10" t="str">
        <f>IF($B$122="","",IF(VLOOKUP($B$122,Samples!$A$3:$D$100,2,FALSE)='Intermediate Lookups'!$A9&amp;'Intermediate Lookups'!K$1,$B$122, ""))</f>
        <v/>
      </c>
      <c r="L132" s="10" t="str">
        <f>IF($B$122="","",IF(VLOOKUP($B$122,Samples!$A$3:$D$100,2,FALSE)='Intermediate Lookups'!$A9&amp;'Intermediate Lookups'!L$1,$B$122, ""))</f>
        <v/>
      </c>
      <c r="M132" s="10" t="str">
        <f>IF($B$122="","",IF(VLOOKUP($B$122,Samples!$A$3:$D$100,2,FALSE)='Intermediate Lookups'!$A9&amp;'Intermediate Lookups'!M$1,$B$122, ""))</f>
        <v/>
      </c>
    </row>
    <row r="134" spans="1:14" x14ac:dyDescent="0.25">
      <c r="A134" t="str">
        <f>IF(B134="","","Pipetting step")</f>
        <v/>
      </c>
      <c r="B134" t="str">
        <f>IF(ISBLANK(Samples!A64),"",Samples!A64)</f>
        <v/>
      </c>
      <c r="C134" t="str">
        <f>IF(B134="","",VLOOKUP(B134,Samples!$A$3:$D$100,4,FALSE))</f>
        <v/>
      </c>
      <c r="D134" t="str">
        <f>IF(B134="","",8)</f>
        <v/>
      </c>
      <c r="E134" t="str">
        <f>IF(B134="","",12)</f>
        <v/>
      </c>
      <c r="F134" t="str">
        <f>IF(B134="","","Standard")</f>
        <v/>
      </c>
      <c r="G134" t="str">
        <f>IF(B134="","","Color")</f>
        <v/>
      </c>
      <c r="I134" t="str">
        <f>IF(B134="","",6)</f>
        <v/>
      </c>
      <c r="J134" t="str">
        <f>IF(B134="","",6)</f>
        <v/>
      </c>
      <c r="K134" t="str">
        <f>IF(B134="","","Normal")</f>
        <v/>
      </c>
      <c r="L134" t="str">
        <f>IF(B134="","","Single-channel")</f>
        <v/>
      </c>
      <c r="M134" t="str">
        <f>IF(B134="","","No")</f>
        <v/>
      </c>
      <c r="N134" t="str">
        <f>IF(B134="","","No")</f>
        <v/>
      </c>
    </row>
    <row r="135" spans="1:14" x14ac:dyDescent="0.25">
      <c r="M135" t="str">
        <f>IF(B134="","","Per well")</f>
        <v/>
      </c>
      <c r="N135" t="str">
        <f>IF(B134="","","On source")</f>
        <v/>
      </c>
    </row>
    <row r="136" spans="1:14" x14ac:dyDescent="0.25">
      <c r="B136" t="str">
        <f>IF(B134="","",1)</f>
        <v/>
      </c>
      <c r="C136" t="str">
        <f>IF(B134="","",2)</f>
        <v/>
      </c>
      <c r="D136" t="str">
        <f>IF(B134="","",3)</f>
        <v/>
      </c>
      <c r="E136" t="str">
        <f>IF(B134="","",4)</f>
        <v/>
      </c>
      <c r="F136" t="str">
        <f>IF(B134="","",5)</f>
        <v/>
      </c>
      <c r="G136" t="str">
        <f>IF(B134="","",6)</f>
        <v/>
      </c>
      <c r="H136" t="str">
        <f>IF(B134="","",7)</f>
        <v/>
      </c>
      <c r="I136" t="str">
        <f>IF(B134="","",8)</f>
        <v/>
      </c>
      <c r="J136" t="str">
        <f>IF(B134="","",9)</f>
        <v/>
      </c>
      <c r="K136" t="str">
        <f>IF(B134="","",10)</f>
        <v/>
      </c>
      <c r="L136" t="str">
        <f>IF(B134="","",11)</f>
        <v/>
      </c>
      <c r="M136" t="str">
        <f>IF(B134="","",12)</f>
        <v/>
      </c>
    </row>
    <row r="137" spans="1:14" x14ac:dyDescent="0.25">
      <c r="A137" t="str">
        <f>IF(B134="","","A")</f>
        <v/>
      </c>
      <c r="B137" s="10" t="str">
        <f>IF($B$134="","",IF(VLOOKUP($B$134,Samples!$A$3:$D$100,2,FALSE)='Intermediate Lookups'!$A2&amp;'Intermediate Lookups'!B$1,$B$134, ""))</f>
        <v/>
      </c>
      <c r="C137" s="10" t="str">
        <f>IF($B$134="","",IF(VLOOKUP($B$134,Samples!$A$3:$D$100,2,FALSE)='Intermediate Lookups'!$A2&amp;'Intermediate Lookups'!C$1,$B$134, ""))</f>
        <v/>
      </c>
      <c r="D137" s="10" t="str">
        <f>IF($B$134="","",IF(VLOOKUP($B$134,Samples!$A$3:$D$100,2,FALSE)='Intermediate Lookups'!$A2&amp;'Intermediate Lookups'!D$1,$B$134, ""))</f>
        <v/>
      </c>
      <c r="E137" s="10" t="str">
        <f>IF($B$134="","",IF(VLOOKUP($B$134,Samples!$A$3:$D$100,2,FALSE)='Intermediate Lookups'!$A2&amp;'Intermediate Lookups'!E$1,$B$134, ""))</f>
        <v/>
      </c>
      <c r="F137" s="10" t="str">
        <f>IF($B$134="","",IF(VLOOKUP($B$134,Samples!$A$3:$D$100,2,FALSE)='Intermediate Lookups'!$A2&amp;'Intermediate Lookups'!F$1,$B$134, ""))</f>
        <v/>
      </c>
      <c r="G137" s="10" t="str">
        <f>IF($B$134="","",IF(VLOOKUP($B$134,Samples!$A$3:$D$100,2,FALSE)='Intermediate Lookups'!$A2&amp;'Intermediate Lookups'!G$1,$B$134, ""))</f>
        <v/>
      </c>
      <c r="H137" s="10" t="str">
        <f>IF($B$134="","",IF(VLOOKUP($B$134,Samples!$A$3:$D$100,2,FALSE)='Intermediate Lookups'!$A2&amp;'Intermediate Lookups'!H$1,$B$134, ""))</f>
        <v/>
      </c>
      <c r="I137" s="10" t="str">
        <f>IF($B$134="","",IF(VLOOKUP($B$134,Samples!$A$3:$D$100,2,FALSE)='Intermediate Lookups'!$A2&amp;'Intermediate Lookups'!I$1,$B$134, ""))</f>
        <v/>
      </c>
      <c r="J137" s="10" t="str">
        <f>IF($B$134="","",IF(VLOOKUP($B$134,Samples!$A$3:$D$100,2,FALSE)='Intermediate Lookups'!$A2&amp;'Intermediate Lookups'!J$1,$B$134, ""))</f>
        <v/>
      </c>
      <c r="K137" s="10" t="str">
        <f>IF($B$134="","",IF(VLOOKUP($B$134,Samples!$A$3:$D$100,2,FALSE)='Intermediate Lookups'!$A2&amp;'Intermediate Lookups'!K$1,$B$134, ""))</f>
        <v/>
      </c>
      <c r="L137" s="10" t="str">
        <f>IF($B$134="","",IF(VLOOKUP($B$134,Samples!$A$3:$D$100,2,FALSE)='Intermediate Lookups'!$A2&amp;'Intermediate Lookups'!L$1,$B$134, ""))</f>
        <v/>
      </c>
      <c r="M137" s="10" t="str">
        <f>IF($B$134="","",IF(VLOOKUP($B$134,Samples!$A$3:$D$100,2,FALSE)='Intermediate Lookups'!$A2&amp;'Intermediate Lookups'!M$1,$B$134, ""))</f>
        <v/>
      </c>
    </row>
    <row r="138" spans="1:14" x14ac:dyDescent="0.25">
      <c r="A138" t="str">
        <f>IF(B134="","","B")</f>
        <v/>
      </c>
      <c r="B138" s="10" t="str">
        <f>IF($B$134="","",IF(VLOOKUP($B$134,Samples!$A$3:$D$100,2,FALSE)='Intermediate Lookups'!$A3&amp;'Intermediate Lookups'!B$1,$B$134, ""))</f>
        <v/>
      </c>
      <c r="C138" s="10" t="str">
        <f>IF($B$134="","",IF(VLOOKUP($B$134,Samples!$A$3:$D$100,2,FALSE)='Intermediate Lookups'!$A3&amp;'Intermediate Lookups'!C$1,$B$134, ""))</f>
        <v/>
      </c>
      <c r="D138" s="10" t="str">
        <f>IF($B$134="","",IF(VLOOKUP($B$134,Samples!$A$3:$D$100,2,FALSE)='Intermediate Lookups'!$A3&amp;'Intermediate Lookups'!D$1,$B$134, ""))</f>
        <v/>
      </c>
      <c r="E138" s="10" t="str">
        <f>IF($B$134="","",IF(VLOOKUP($B$134,Samples!$A$3:$D$100,2,FALSE)='Intermediate Lookups'!$A3&amp;'Intermediate Lookups'!E$1,$B$134, ""))</f>
        <v/>
      </c>
      <c r="F138" s="10" t="str">
        <f>IF($B$134="","",IF(VLOOKUP($B$134,Samples!$A$3:$D$100,2,FALSE)='Intermediate Lookups'!$A3&amp;'Intermediate Lookups'!F$1,$B$134, ""))</f>
        <v/>
      </c>
      <c r="G138" s="10" t="str">
        <f>IF($B$134="","",IF(VLOOKUP($B$134,Samples!$A$3:$D$100,2,FALSE)='Intermediate Lookups'!$A3&amp;'Intermediate Lookups'!G$1,$B$134, ""))</f>
        <v/>
      </c>
      <c r="H138" s="10" t="str">
        <f>IF($B$134="","",IF(VLOOKUP($B$134,Samples!$A$3:$D$100,2,FALSE)='Intermediate Lookups'!$A3&amp;'Intermediate Lookups'!H$1,$B$134, ""))</f>
        <v/>
      </c>
      <c r="I138" s="10" t="str">
        <f>IF($B$134="","",IF(VLOOKUP($B$134,Samples!$A$3:$D$100,2,FALSE)='Intermediate Lookups'!$A3&amp;'Intermediate Lookups'!I$1,$B$134, ""))</f>
        <v/>
      </c>
      <c r="J138" s="10" t="str">
        <f>IF($B$134="","",IF(VLOOKUP($B$134,Samples!$A$3:$D$100,2,FALSE)='Intermediate Lookups'!$A3&amp;'Intermediate Lookups'!J$1,$B$134, ""))</f>
        <v/>
      </c>
      <c r="K138" s="10" t="str">
        <f>IF($B$134="","",IF(VLOOKUP($B$134,Samples!$A$3:$D$100,2,FALSE)='Intermediate Lookups'!$A3&amp;'Intermediate Lookups'!K$1,$B$134, ""))</f>
        <v/>
      </c>
      <c r="L138" s="10" t="str">
        <f>IF($B$134="","",IF(VLOOKUP($B$134,Samples!$A$3:$D$100,2,FALSE)='Intermediate Lookups'!$A3&amp;'Intermediate Lookups'!L$1,$B$134, ""))</f>
        <v/>
      </c>
      <c r="M138" s="10" t="str">
        <f>IF($B$134="","",IF(VLOOKUP($B$134,Samples!$A$3:$D$100,2,FALSE)='Intermediate Lookups'!$A3&amp;'Intermediate Lookups'!M$1,$B$134, ""))</f>
        <v/>
      </c>
    </row>
    <row r="139" spans="1:14" x14ac:dyDescent="0.25">
      <c r="A139" t="str">
        <f>IF(B134="","","C")</f>
        <v/>
      </c>
      <c r="B139" s="10" t="str">
        <f>IF($B$134="","",IF(VLOOKUP($B$134,Samples!$A$3:$D$100,2,FALSE)='Intermediate Lookups'!$A4&amp;'Intermediate Lookups'!B$1,$B$134, ""))</f>
        <v/>
      </c>
      <c r="C139" s="10" t="str">
        <f>IF($B$134="","",IF(VLOOKUP($B$134,Samples!$A$3:$D$100,2,FALSE)='Intermediate Lookups'!$A4&amp;'Intermediate Lookups'!C$1,$B$134, ""))</f>
        <v/>
      </c>
      <c r="D139" s="10" t="str">
        <f>IF($B$134="","",IF(VLOOKUP($B$134,Samples!$A$3:$D$100,2,FALSE)='Intermediate Lookups'!$A4&amp;'Intermediate Lookups'!D$1,$B$134, ""))</f>
        <v/>
      </c>
      <c r="E139" s="10" t="str">
        <f>IF($B$134="","",IF(VLOOKUP($B$134,Samples!$A$3:$D$100,2,FALSE)='Intermediate Lookups'!$A4&amp;'Intermediate Lookups'!E$1,$B$134, ""))</f>
        <v/>
      </c>
      <c r="F139" s="10" t="str">
        <f>IF($B$134="","",IF(VLOOKUP($B$134,Samples!$A$3:$D$100,2,FALSE)='Intermediate Lookups'!$A4&amp;'Intermediate Lookups'!F$1,$B$134, ""))</f>
        <v/>
      </c>
      <c r="G139" s="10" t="str">
        <f>IF($B$134="","",IF(VLOOKUP($B$134,Samples!$A$3:$D$100,2,FALSE)='Intermediate Lookups'!$A4&amp;'Intermediate Lookups'!G$1,$B$134, ""))</f>
        <v/>
      </c>
      <c r="H139" s="10" t="str">
        <f>IF($B$134="","",IF(VLOOKUP($B$134,Samples!$A$3:$D$100,2,FALSE)='Intermediate Lookups'!$A4&amp;'Intermediate Lookups'!H$1,$B$134, ""))</f>
        <v/>
      </c>
      <c r="I139" s="10" t="str">
        <f>IF($B$134="","",IF(VLOOKUP($B$134,Samples!$A$3:$D$100,2,FALSE)='Intermediate Lookups'!$A4&amp;'Intermediate Lookups'!I$1,$B$134, ""))</f>
        <v/>
      </c>
      <c r="J139" s="10" t="str">
        <f>IF($B$134="","",IF(VLOOKUP($B$134,Samples!$A$3:$D$100,2,FALSE)='Intermediate Lookups'!$A4&amp;'Intermediate Lookups'!J$1,$B$134, ""))</f>
        <v/>
      </c>
      <c r="K139" s="10" t="str">
        <f>IF($B$134="","",IF(VLOOKUP($B$134,Samples!$A$3:$D$100,2,FALSE)='Intermediate Lookups'!$A4&amp;'Intermediate Lookups'!K$1,$B$134, ""))</f>
        <v/>
      </c>
      <c r="L139" s="10" t="str">
        <f>IF($B$134="","",IF(VLOOKUP($B$134,Samples!$A$3:$D$100,2,FALSE)='Intermediate Lookups'!$A4&amp;'Intermediate Lookups'!L$1,$B$134, ""))</f>
        <v/>
      </c>
      <c r="M139" s="10" t="str">
        <f>IF($B$134="","",IF(VLOOKUP($B$134,Samples!$A$3:$D$100,2,FALSE)='Intermediate Lookups'!$A4&amp;'Intermediate Lookups'!M$1,$B$134, ""))</f>
        <v/>
      </c>
    </row>
    <row r="140" spans="1:14" x14ac:dyDescent="0.25">
      <c r="A140" t="str">
        <f>IF(B134="","","D")</f>
        <v/>
      </c>
      <c r="B140" s="10" t="str">
        <f>IF($B$134="","",IF(VLOOKUP($B$134,Samples!$A$3:$D$100,2,FALSE)='Intermediate Lookups'!$A5&amp;'Intermediate Lookups'!B$1,$B$134, ""))</f>
        <v/>
      </c>
      <c r="C140" s="10" t="str">
        <f>IF($B$134="","",IF(VLOOKUP($B$134,Samples!$A$3:$D$100,2,FALSE)='Intermediate Lookups'!$A5&amp;'Intermediate Lookups'!C$1,$B$134, ""))</f>
        <v/>
      </c>
      <c r="D140" s="10" t="str">
        <f>IF($B$134="","",IF(VLOOKUP($B$134,Samples!$A$3:$D$100,2,FALSE)='Intermediate Lookups'!$A5&amp;'Intermediate Lookups'!D$1,$B$134, ""))</f>
        <v/>
      </c>
      <c r="E140" s="10" t="str">
        <f>IF($B$134="","",IF(VLOOKUP($B$134,Samples!$A$3:$D$100,2,FALSE)='Intermediate Lookups'!$A5&amp;'Intermediate Lookups'!E$1,$B$134, ""))</f>
        <v/>
      </c>
      <c r="F140" s="10" t="str">
        <f>IF($B$134="","",IF(VLOOKUP($B$134,Samples!$A$3:$D$100,2,FALSE)='Intermediate Lookups'!$A5&amp;'Intermediate Lookups'!F$1,$B$134, ""))</f>
        <v/>
      </c>
      <c r="G140" s="10" t="str">
        <f>IF($B$134="","",IF(VLOOKUP($B$134,Samples!$A$3:$D$100,2,FALSE)='Intermediate Lookups'!$A5&amp;'Intermediate Lookups'!G$1,$B$134, ""))</f>
        <v/>
      </c>
      <c r="H140" s="10" t="str">
        <f>IF($B$134="","",IF(VLOOKUP($B$134,Samples!$A$3:$D$100,2,FALSE)='Intermediate Lookups'!$A5&amp;'Intermediate Lookups'!H$1,$B$134, ""))</f>
        <v/>
      </c>
      <c r="I140" s="10" t="str">
        <f>IF($B$134="","",IF(VLOOKUP($B$134,Samples!$A$3:$D$100,2,FALSE)='Intermediate Lookups'!$A5&amp;'Intermediate Lookups'!I$1,$B$134, ""))</f>
        <v/>
      </c>
      <c r="J140" s="10" t="str">
        <f>IF($B$134="","",IF(VLOOKUP($B$134,Samples!$A$3:$D$100,2,FALSE)='Intermediate Lookups'!$A5&amp;'Intermediate Lookups'!J$1,$B$134, ""))</f>
        <v/>
      </c>
      <c r="K140" s="10" t="str">
        <f>IF($B$134="","",IF(VLOOKUP($B$134,Samples!$A$3:$D$100,2,FALSE)='Intermediate Lookups'!$A5&amp;'Intermediate Lookups'!K$1,$B$134, ""))</f>
        <v/>
      </c>
      <c r="L140" s="10" t="str">
        <f>IF($B$134="","",IF(VLOOKUP($B$134,Samples!$A$3:$D$100,2,FALSE)='Intermediate Lookups'!$A5&amp;'Intermediate Lookups'!L$1,$B$134, ""))</f>
        <v/>
      </c>
      <c r="M140" s="10" t="str">
        <f>IF($B$134="","",IF(VLOOKUP($B$134,Samples!$A$3:$D$100,2,FALSE)='Intermediate Lookups'!$A5&amp;'Intermediate Lookups'!M$1,$B$134, ""))</f>
        <v/>
      </c>
    </row>
    <row r="141" spans="1:14" x14ac:dyDescent="0.25">
      <c r="A141" t="str">
        <f>IF(B134="","","E")</f>
        <v/>
      </c>
      <c r="B141" s="10" t="str">
        <f>IF($B$134="","",IF(VLOOKUP($B$134,Samples!$A$3:$D$100,2,FALSE)='Intermediate Lookups'!$A6&amp;'Intermediate Lookups'!B$1,$B$134, ""))</f>
        <v/>
      </c>
      <c r="C141" s="10" t="str">
        <f>IF($B$134="","",IF(VLOOKUP($B$134,Samples!$A$3:$D$100,2,FALSE)='Intermediate Lookups'!$A6&amp;'Intermediate Lookups'!C$1,$B$134, ""))</f>
        <v/>
      </c>
      <c r="D141" s="10" t="str">
        <f>IF($B$134="","",IF(VLOOKUP($B$134,Samples!$A$3:$D$100,2,FALSE)='Intermediate Lookups'!$A6&amp;'Intermediate Lookups'!D$1,$B$134, ""))</f>
        <v/>
      </c>
      <c r="E141" s="10" t="str">
        <f>IF($B$134="","",IF(VLOOKUP($B$134,Samples!$A$3:$D$100,2,FALSE)='Intermediate Lookups'!$A6&amp;'Intermediate Lookups'!E$1,$B$134, ""))</f>
        <v/>
      </c>
      <c r="F141" s="10" t="str">
        <f>IF($B$134="","",IF(VLOOKUP($B$134,Samples!$A$3:$D$100,2,FALSE)='Intermediate Lookups'!$A6&amp;'Intermediate Lookups'!F$1,$B$134, ""))</f>
        <v/>
      </c>
      <c r="G141" s="10" t="str">
        <f>IF($B$134="","",IF(VLOOKUP($B$134,Samples!$A$3:$D$100,2,FALSE)='Intermediate Lookups'!$A6&amp;'Intermediate Lookups'!G$1,$B$134, ""))</f>
        <v/>
      </c>
      <c r="H141" s="10" t="str">
        <f>IF($B$134="","",IF(VLOOKUP($B$134,Samples!$A$3:$D$100,2,FALSE)='Intermediate Lookups'!$A6&amp;'Intermediate Lookups'!H$1,$B$134, ""))</f>
        <v/>
      </c>
      <c r="I141" s="10" t="str">
        <f>IF($B$134="","",IF(VLOOKUP($B$134,Samples!$A$3:$D$100,2,FALSE)='Intermediate Lookups'!$A6&amp;'Intermediate Lookups'!I$1,$B$134, ""))</f>
        <v/>
      </c>
      <c r="J141" s="10" t="str">
        <f>IF($B$134="","",IF(VLOOKUP($B$134,Samples!$A$3:$D$100,2,FALSE)='Intermediate Lookups'!$A6&amp;'Intermediate Lookups'!J$1,$B$134, ""))</f>
        <v/>
      </c>
      <c r="K141" s="10" t="str">
        <f>IF($B$134="","",IF(VLOOKUP($B$134,Samples!$A$3:$D$100,2,FALSE)='Intermediate Lookups'!$A6&amp;'Intermediate Lookups'!K$1,$B$134, ""))</f>
        <v/>
      </c>
      <c r="L141" s="10" t="str">
        <f>IF($B$134="","",IF(VLOOKUP($B$134,Samples!$A$3:$D$100,2,FALSE)='Intermediate Lookups'!$A6&amp;'Intermediate Lookups'!L$1,$B$134, ""))</f>
        <v/>
      </c>
      <c r="M141" s="10" t="str">
        <f>IF($B$134="","",IF(VLOOKUP($B$134,Samples!$A$3:$D$100,2,FALSE)='Intermediate Lookups'!$A6&amp;'Intermediate Lookups'!M$1,$B$134, ""))</f>
        <v/>
      </c>
    </row>
    <row r="142" spans="1:14" x14ac:dyDescent="0.25">
      <c r="A142" t="str">
        <f>IF(B134="","","F")</f>
        <v/>
      </c>
      <c r="B142" s="10" t="str">
        <f>IF($B$134="","",IF(VLOOKUP($B$134,Samples!$A$3:$D$100,2,FALSE)='Intermediate Lookups'!$A7&amp;'Intermediate Lookups'!B$1,$B$134, ""))</f>
        <v/>
      </c>
      <c r="C142" s="10" t="str">
        <f>IF($B$134="","",IF(VLOOKUP($B$134,Samples!$A$3:$D$100,2,FALSE)='Intermediate Lookups'!$A7&amp;'Intermediate Lookups'!C$1,$B$134, ""))</f>
        <v/>
      </c>
      <c r="D142" s="10" t="str">
        <f>IF($B$134="","",IF(VLOOKUP($B$134,Samples!$A$3:$D$100,2,FALSE)='Intermediate Lookups'!$A7&amp;'Intermediate Lookups'!D$1,$B$134, ""))</f>
        <v/>
      </c>
      <c r="E142" s="10" t="str">
        <f>IF($B$134="","",IF(VLOOKUP($B$134,Samples!$A$3:$D$100,2,FALSE)='Intermediate Lookups'!$A7&amp;'Intermediate Lookups'!E$1,$B$134, ""))</f>
        <v/>
      </c>
      <c r="F142" s="10" t="str">
        <f>IF($B$134="","",IF(VLOOKUP($B$134,Samples!$A$3:$D$100,2,FALSE)='Intermediate Lookups'!$A7&amp;'Intermediate Lookups'!F$1,$B$134, ""))</f>
        <v/>
      </c>
      <c r="G142" s="10" t="str">
        <f>IF($B$134="","",IF(VLOOKUP($B$134,Samples!$A$3:$D$100,2,FALSE)='Intermediate Lookups'!$A7&amp;'Intermediate Lookups'!G$1,$B$134, ""))</f>
        <v/>
      </c>
      <c r="H142" s="10" t="str">
        <f>IF($B$134="","",IF(VLOOKUP($B$134,Samples!$A$3:$D$100,2,FALSE)='Intermediate Lookups'!$A7&amp;'Intermediate Lookups'!H$1,$B$134, ""))</f>
        <v/>
      </c>
      <c r="I142" s="10" t="str">
        <f>IF($B$134="","",IF(VLOOKUP($B$134,Samples!$A$3:$D$100,2,FALSE)='Intermediate Lookups'!$A7&amp;'Intermediate Lookups'!I$1,$B$134, ""))</f>
        <v/>
      </c>
      <c r="J142" s="10" t="str">
        <f>IF($B$134="","",IF(VLOOKUP($B$134,Samples!$A$3:$D$100,2,FALSE)='Intermediate Lookups'!$A7&amp;'Intermediate Lookups'!J$1,$B$134, ""))</f>
        <v/>
      </c>
      <c r="K142" s="10" t="str">
        <f>IF($B$134="","",IF(VLOOKUP($B$134,Samples!$A$3:$D$100,2,FALSE)='Intermediate Lookups'!$A7&amp;'Intermediate Lookups'!K$1,$B$134, ""))</f>
        <v/>
      </c>
      <c r="L142" s="10" t="str">
        <f>IF($B$134="","",IF(VLOOKUP($B$134,Samples!$A$3:$D$100,2,FALSE)='Intermediate Lookups'!$A7&amp;'Intermediate Lookups'!L$1,$B$134, ""))</f>
        <v/>
      </c>
      <c r="M142" s="10" t="str">
        <f>IF($B$134="","",IF(VLOOKUP($B$134,Samples!$A$3:$D$100,2,FALSE)='Intermediate Lookups'!$A7&amp;'Intermediate Lookups'!M$1,$B$134, ""))</f>
        <v/>
      </c>
    </row>
    <row r="143" spans="1:14" x14ac:dyDescent="0.25">
      <c r="A143" t="str">
        <f>IF(B134="","","G")</f>
        <v/>
      </c>
      <c r="B143" s="10" t="str">
        <f>IF($B$134="","",IF(VLOOKUP($B$134,Samples!$A$3:$D$100,2,FALSE)='Intermediate Lookups'!$A8&amp;'Intermediate Lookups'!B$1,$B$134, ""))</f>
        <v/>
      </c>
      <c r="C143" s="10" t="str">
        <f>IF($B$134="","",IF(VLOOKUP($B$134,Samples!$A$3:$D$100,2,FALSE)='Intermediate Lookups'!$A8&amp;'Intermediate Lookups'!C$1,$B$134, ""))</f>
        <v/>
      </c>
      <c r="D143" s="10" t="str">
        <f>IF($B$134="","",IF(VLOOKUP($B$134,Samples!$A$3:$D$100,2,FALSE)='Intermediate Lookups'!$A8&amp;'Intermediate Lookups'!D$1,$B$134, ""))</f>
        <v/>
      </c>
      <c r="E143" s="10" t="str">
        <f>IF($B$134="","",IF(VLOOKUP($B$134,Samples!$A$3:$D$100,2,FALSE)='Intermediate Lookups'!$A8&amp;'Intermediate Lookups'!E$1,$B$134, ""))</f>
        <v/>
      </c>
      <c r="F143" s="10" t="str">
        <f>IF($B$134="","",IF(VLOOKUP($B$134,Samples!$A$3:$D$100,2,FALSE)='Intermediate Lookups'!$A8&amp;'Intermediate Lookups'!F$1,$B$134, ""))</f>
        <v/>
      </c>
      <c r="G143" s="10" t="str">
        <f>IF($B$134="","",IF(VLOOKUP($B$134,Samples!$A$3:$D$100,2,FALSE)='Intermediate Lookups'!$A8&amp;'Intermediate Lookups'!G$1,$B$134, ""))</f>
        <v/>
      </c>
      <c r="H143" s="10" t="str">
        <f>IF($B$134="","",IF(VLOOKUP($B$134,Samples!$A$3:$D$100,2,FALSE)='Intermediate Lookups'!$A8&amp;'Intermediate Lookups'!H$1,$B$134, ""))</f>
        <v/>
      </c>
      <c r="I143" s="10" t="str">
        <f>IF($B$134="","",IF(VLOOKUP($B$134,Samples!$A$3:$D$100,2,FALSE)='Intermediate Lookups'!$A8&amp;'Intermediate Lookups'!I$1,$B$134, ""))</f>
        <v/>
      </c>
      <c r="J143" s="10" t="str">
        <f>IF($B$134="","",IF(VLOOKUP($B$134,Samples!$A$3:$D$100,2,FALSE)='Intermediate Lookups'!$A8&amp;'Intermediate Lookups'!J$1,$B$134, ""))</f>
        <v/>
      </c>
      <c r="K143" s="10" t="str">
        <f>IF($B$134="","",IF(VLOOKUP($B$134,Samples!$A$3:$D$100,2,FALSE)='Intermediate Lookups'!$A8&amp;'Intermediate Lookups'!K$1,$B$134, ""))</f>
        <v/>
      </c>
      <c r="L143" s="10" t="str">
        <f>IF($B$134="","",IF(VLOOKUP($B$134,Samples!$A$3:$D$100,2,FALSE)='Intermediate Lookups'!$A8&amp;'Intermediate Lookups'!L$1,$B$134, ""))</f>
        <v/>
      </c>
      <c r="M143" s="10" t="str">
        <f>IF($B$134="","",IF(VLOOKUP($B$134,Samples!$A$3:$D$100,2,FALSE)='Intermediate Lookups'!$A8&amp;'Intermediate Lookups'!M$1,$B$134, ""))</f>
        <v/>
      </c>
    </row>
    <row r="144" spans="1:14" x14ac:dyDescent="0.25">
      <c r="A144" t="str">
        <f>IF(B134="","","H")</f>
        <v/>
      </c>
      <c r="B144" s="10" t="str">
        <f>IF($B$134="","",IF(VLOOKUP($B$134,Samples!$A$3:$D$100,2,FALSE)='Intermediate Lookups'!$A9&amp;'Intermediate Lookups'!B$1,$B$134, ""))</f>
        <v/>
      </c>
      <c r="C144" s="10" t="str">
        <f>IF($B$134="","",IF(VLOOKUP($B$134,Samples!$A$3:$D$100,2,FALSE)='Intermediate Lookups'!$A9&amp;'Intermediate Lookups'!C$1,$B$134, ""))</f>
        <v/>
      </c>
      <c r="D144" s="10" t="str">
        <f>IF($B$134="","",IF(VLOOKUP($B$134,Samples!$A$3:$D$100,2,FALSE)='Intermediate Lookups'!$A9&amp;'Intermediate Lookups'!D$1,$B$134, ""))</f>
        <v/>
      </c>
      <c r="E144" s="10" t="str">
        <f>IF($B$134="","",IF(VLOOKUP($B$134,Samples!$A$3:$D$100,2,FALSE)='Intermediate Lookups'!$A9&amp;'Intermediate Lookups'!E$1,$B$134, ""))</f>
        <v/>
      </c>
      <c r="F144" s="10" t="str">
        <f>IF($B$134="","",IF(VLOOKUP($B$134,Samples!$A$3:$D$100,2,FALSE)='Intermediate Lookups'!$A9&amp;'Intermediate Lookups'!F$1,$B$134, ""))</f>
        <v/>
      </c>
      <c r="G144" s="10" t="str">
        <f>IF($B$134="","",IF(VLOOKUP($B$134,Samples!$A$3:$D$100,2,FALSE)='Intermediate Lookups'!$A9&amp;'Intermediate Lookups'!G$1,$B$134, ""))</f>
        <v/>
      </c>
      <c r="H144" s="10" t="str">
        <f>IF($B$134="","",IF(VLOOKUP($B$134,Samples!$A$3:$D$100,2,FALSE)='Intermediate Lookups'!$A9&amp;'Intermediate Lookups'!H$1,$B$134, ""))</f>
        <v/>
      </c>
      <c r="I144" s="10" t="str">
        <f>IF($B$134="","",IF(VLOOKUP($B$134,Samples!$A$3:$D$100,2,FALSE)='Intermediate Lookups'!$A9&amp;'Intermediate Lookups'!I$1,$B$134, ""))</f>
        <v/>
      </c>
      <c r="J144" s="10" t="str">
        <f>IF($B$134="","",IF(VLOOKUP($B$134,Samples!$A$3:$D$100,2,FALSE)='Intermediate Lookups'!$A9&amp;'Intermediate Lookups'!J$1,$B$134, ""))</f>
        <v/>
      </c>
      <c r="K144" s="10" t="str">
        <f>IF($B$134="","",IF(VLOOKUP($B$134,Samples!$A$3:$D$100,2,FALSE)='Intermediate Lookups'!$A9&amp;'Intermediate Lookups'!K$1,$B$134, ""))</f>
        <v/>
      </c>
      <c r="L144" s="10" t="str">
        <f>IF($B$134="","",IF(VLOOKUP($B$134,Samples!$A$3:$D$100,2,FALSE)='Intermediate Lookups'!$A9&amp;'Intermediate Lookups'!L$1,$B$134, ""))</f>
        <v/>
      </c>
      <c r="M144" s="10" t="str">
        <f>IF($B$134="","",IF(VLOOKUP($B$134,Samples!$A$3:$D$100,2,FALSE)='Intermediate Lookups'!$A9&amp;'Intermediate Lookups'!M$1,$B$134, ""))</f>
        <v/>
      </c>
    </row>
    <row r="146" spans="1:14" x14ac:dyDescent="0.25">
      <c r="A146" t="str">
        <f>IF(B146="","","Pipetting step")</f>
        <v/>
      </c>
      <c r="B146" t="str">
        <f>IF(ISBLANK(Samples!A65),"",Samples!A65)</f>
        <v/>
      </c>
      <c r="C146" t="str">
        <f>IF(B146="","",VLOOKUP(B146,Samples!$A$3:$D$100,4,FALSE))</f>
        <v/>
      </c>
      <c r="D146" t="str">
        <f>IF(B146="","",8)</f>
        <v/>
      </c>
      <c r="E146" t="str">
        <f>IF(B146="","",12)</f>
        <v/>
      </c>
      <c r="F146" t="str">
        <f>IF(B146="","","Standard")</f>
        <v/>
      </c>
      <c r="G146" t="str">
        <f>IF(B146="","","Color")</f>
        <v/>
      </c>
      <c r="I146" t="str">
        <f>IF(B146="","",6)</f>
        <v/>
      </c>
      <c r="J146" t="str">
        <f>IF(B146="","",6)</f>
        <v/>
      </c>
      <c r="K146" t="str">
        <f>IF(B146="","","Normal")</f>
        <v/>
      </c>
      <c r="L146" t="str">
        <f>IF(B146="","","Single-channel")</f>
        <v/>
      </c>
      <c r="M146" t="str">
        <f>IF(B146="","","No")</f>
        <v/>
      </c>
      <c r="N146" t="str">
        <f>IF(B146="","","No")</f>
        <v/>
      </c>
    </row>
    <row r="147" spans="1:14" x14ac:dyDescent="0.25">
      <c r="M147" t="str">
        <f>IF(B146="","","Per well")</f>
        <v/>
      </c>
      <c r="N147" t="str">
        <f>IF(B146="","","On source")</f>
        <v/>
      </c>
    </row>
    <row r="148" spans="1:14" x14ac:dyDescent="0.25">
      <c r="B148" t="str">
        <f>IF(B146="","",1)</f>
        <v/>
      </c>
      <c r="C148" t="str">
        <f>IF(B146="","",2)</f>
        <v/>
      </c>
      <c r="D148" t="str">
        <f>IF(B146="","",3)</f>
        <v/>
      </c>
      <c r="E148" t="str">
        <f>IF(B146="","",4)</f>
        <v/>
      </c>
      <c r="F148" t="str">
        <f>IF(B146="","",5)</f>
        <v/>
      </c>
      <c r="G148" t="str">
        <f>IF(B146="","",6)</f>
        <v/>
      </c>
      <c r="H148" t="str">
        <f>IF(B146="","",7)</f>
        <v/>
      </c>
      <c r="I148" t="str">
        <f>IF(B146="","",8)</f>
        <v/>
      </c>
      <c r="J148" t="str">
        <f>IF(B146="","",9)</f>
        <v/>
      </c>
      <c r="K148" t="str">
        <f>IF(B146="","",10)</f>
        <v/>
      </c>
      <c r="L148" t="str">
        <f>IF(B146="","",11)</f>
        <v/>
      </c>
      <c r="M148" t="str">
        <f>IF(B146="","",12)</f>
        <v/>
      </c>
    </row>
    <row r="149" spans="1:14" x14ac:dyDescent="0.25">
      <c r="A149" t="str">
        <f>IF(B146="","","A")</f>
        <v/>
      </c>
      <c r="B149" s="10" t="str">
        <f>IF($B$146="","",IF(VLOOKUP($B$146,Samples!$A$3:$D$100,2,FALSE)='Intermediate Lookups'!$A2&amp;'Intermediate Lookups'!B$1,$B$146, ""))</f>
        <v/>
      </c>
      <c r="C149" s="10" t="str">
        <f>IF($B$146="","",IF(VLOOKUP($B$146,Samples!$A$3:$D$100,2,FALSE)='Intermediate Lookups'!$A2&amp;'Intermediate Lookups'!C$1,$B$146, ""))</f>
        <v/>
      </c>
      <c r="D149" s="10" t="str">
        <f>IF($B$146="","",IF(VLOOKUP($B$146,Samples!$A$3:$D$100,2,FALSE)='Intermediate Lookups'!$A2&amp;'Intermediate Lookups'!D$1,$B$146, ""))</f>
        <v/>
      </c>
      <c r="E149" s="10" t="str">
        <f>IF($B$146="","",IF(VLOOKUP($B$146,Samples!$A$3:$D$100,2,FALSE)='Intermediate Lookups'!$A2&amp;'Intermediate Lookups'!E$1,$B$146, ""))</f>
        <v/>
      </c>
      <c r="F149" s="10" t="str">
        <f>IF($B$146="","",IF(VLOOKUP($B$146,Samples!$A$3:$D$100,2,FALSE)='Intermediate Lookups'!$A2&amp;'Intermediate Lookups'!F$1,$B$146, ""))</f>
        <v/>
      </c>
      <c r="G149" s="10" t="str">
        <f>IF($B$146="","",IF(VLOOKUP($B$146,Samples!$A$3:$D$100,2,FALSE)='Intermediate Lookups'!$A2&amp;'Intermediate Lookups'!G$1,$B$146, ""))</f>
        <v/>
      </c>
      <c r="H149" s="10" t="str">
        <f>IF($B$146="","",IF(VLOOKUP($B$146,Samples!$A$3:$D$100,2,FALSE)='Intermediate Lookups'!$A2&amp;'Intermediate Lookups'!H$1,$B$146, ""))</f>
        <v/>
      </c>
      <c r="I149" s="10" t="str">
        <f>IF($B$146="","",IF(VLOOKUP($B$146,Samples!$A$3:$D$100,2,FALSE)='Intermediate Lookups'!$A2&amp;'Intermediate Lookups'!I$1,$B$146, ""))</f>
        <v/>
      </c>
      <c r="J149" s="10" t="str">
        <f>IF($B$146="","",IF(VLOOKUP($B$146,Samples!$A$3:$D$100,2,FALSE)='Intermediate Lookups'!$A2&amp;'Intermediate Lookups'!J$1,$B$146, ""))</f>
        <v/>
      </c>
      <c r="K149" s="10" t="str">
        <f>IF($B$146="","",IF(VLOOKUP($B$146,Samples!$A$3:$D$100,2,FALSE)='Intermediate Lookups'!$A2&amp;'Intermediate Lookups'!K$1,$B$146, ""))</f>
        <v/>
      </c>
      <c r="L149" s="10" t="str">
        <f>IF($B$146="","",IF(VLOOKUP($B$146,Samples!$A$3:$D$100,2,FALSE)='Intermediate Lookups'!$A2&amp;'Intermediate Lookups'!L$1,$B$146, ""))</f>
        <v/>
      </c>
      <c r="M149" s="10" t="str">
        <f>IF($B$146="","",IF(VLOOKUP($B$146,Samples!$A$3:$D$100,2,FALSE)='Intermediate Lookups'!$A2&amp;'Intermediate Lookups'!M$1,$B$146, ""))</f>
        <v/>
      </c>
    </row>
    <row r="150" spans="1:14" x14ac:dyDescent="0.25">
      <c r="A150" t="str">
        <f>IF(B146="","","B")</f>
        <v/>
      </c>
      <c r="B150" s="10" t="str">
        <f>IF($B$146="","",IF(VLOOKUP($B$146,Samples!$A$3:$D$100,2,FALSE)='Intermediate Lookups'!$A3&amp;'Intermediate Lookups'!B$1,$B$146, ""))</f>
        <v/>
      </c>
      <c r="C150" s="10" t="str">
        <f>IF($B$146="","",IF(VLOOKUP($B$146,Samples!$A$3:$D$100,2,FALSE)='Intermediate Lookups'!$A3&amp;'Intermediate Lookups'!C$1,$B$146, ""))</f>
        <v/>
      </c>
      <c r="D150" s="10" t="str">
        <f>IF($B$146="","",IF(VLOOKUP($B$146,Samples!$A$3:$D$100,2,FALSE)='Intermediate Lookups'!$A3&amp;'Intermediate Lookups'!D$1,$B$146, ""))</f>
        <v/>
      </c>
      <c r="E150" s="10" t="str">
        <f>IF($B$146="","",IF(VLOOKUP($B$146,Samples!$A$3:$D$100,2,FALSE)='Intermediate Lookups'!$A3&amp;'Intermediate Lookups'!E$1,$B$146, ""))</f>
        <v/>
      </c>
      <c r="F150" s="10" t="str">
        <f>IF($B$146="","",IF(VLOOKUP($B$146,Samples!$A$3:$D$100,2,FALSE)='Intermediate Lookups'!$A3&amp;'Intermediate Lookups'!F$1,$B$146, ""))</f>
        <v/>
      </c>
      <c r="G150" s="10" t="str">
        <f>IF($B$146="","",IF(VLOOKUP($B$146,Samples!$A$3:$D$100,2,FALSE)='Intermediate Lookups'!$A3&amp;'Intermediate Lookups'!G$1,$B$146, ""))</f>
        <v/>
      </c>
      <c r="H150" s="10" t="str">
        <f>IF($B$146="","",IF(VLOOKUP($B$146,Samples!$A$3:$D$100,2,FALSE)='Intermediate Lookups'!$A3&amp;'Intermediate Lookups'!H$1,$B$146, ""))</f>
        <v/>
      </c>
      <c r="I150" s="10" t="str">
        <f>IF($B$146="","",IF(VLOOKUP($B$146,Samples!$A$3:$D$100,2,FALSE)='Intermediate Lookups'!$A3&amp;'Intermediate Lookups'!I$1,$B$146, ""))</f>
        <v/>
      </c>
      <c r="J150" s="10" t="str">
        <f>IF($B$146="","",IF(VLOOKUP($B$146,Samples!$A$3:$D$100,2,FALSE)='Intermediate Lookups'!$A3&amp;'Intermediate Lookups'!J$1,$B$146, ""))</f>
        <v/>
      </c>
      <c r="K150" s="10" t="str">
        <f>IF($B$146="","",IF(VLOOKUP($B$146,Samples!$A$3:$D$100,2,FALSE)='Intermediate Lookups'!$A3&amp;'Intermediate Lookups'!K$1,$B$146, ""))</f>
        <v/>
      </c>
      <c r="L150" s="10" t="str">
        <f>IF($B$146="","",IF(VLOOKUP($B$146,Samples!$A$3:$D$100,2,FALSE)='Intermediate Lookups'!$A3&amp;'Intermediate Lookups'!L$1,$B$146, ""))</f>
        <v/>
      </c>
      <c r="M150" s="10" t="str">
        <f>IF($B$146="","",IF(VLOOKUP($B$146,Samples!$A$3:$D$100,2,FALSE)='Intermediate Lookups'!$A3&amp;'Intermediate Lookups'!M$1,$B$146, ""))</f>
        <v/>
      </c>
    </row>
    <row r="151" spans="1:14" x14ac:dyDescent="0.25">
      <c r="A151" t="str">
        <f>IF(B146="","","C")</f>
        <v/>
      </c>
      <c r="B151" s="10" t="str">
        <f>IF($B$146="","",IF(VLOOKUP($B$146,Samples!$A$3:$D$100,2,FALSE)='Intermediate Lookups'!$A4&amp;'Intermediate Lookups'!B$1,$B$146, ""))</f>
        <v/>
      </c>
      <c r="C151" s="10" t="str">
        <f>IF($B$146="","",IF(VLOOKUP($B$146,Samples!$A$3:$D$100,2,FALSE)='Intermediate Lookups'!$A4&amp;'Intermediate Lookups'!C$1,$B$146, ""))</f>
        <v/>
      </c>
      <c r="D151" s="10" t="str">
        <f>IF($B$146="","",IF(VLOOKUP($B$146,Samples!$A$3:$D$100,2,FALSE)='Intermediate Lookups'!$A4&amp;'Intermediate Lookups'!D$1,$B$146, ""))</f>
        <v/>
      </c>
      <c r="E151" s="10" t="str">
        <f>IF($B$146="","",IF(VLOOKUP($B$146,Samples!$A$3:$D$100,2,FALSE)='Intermediate Lookups'!$A4&amp;'Intermediate Lookups'!E$1,$B$146, ""))</f>
        <v/>
      </c>
      <c r="F151" s="10" t="str">
        <f>IF($B$146="","",IF(VLOOKUP($B$146,Samples!$A$3:$D$100,2,FALSE)='Intermediate Lookups'!$A4&amp;'Intermediate Lookups'!F$1,$B$146, ""))</f>
        <v/>
      </c>
      <c r="G151" s="10" t="str">
        <f>IF($B$146="","",IF(VLOOKUP($B$146,Samples!$A$3:$D$100,2,FALSE)='Intermediate Lookups'!$A4&amp;'Intermediate Lookups'!G$1,$B$146, ""))</f>
        <v/>
      </c>
      <c r="H151" s="10" t="str">
        <f>IF($B$146="","",IF(VLOOKUP($B$146,Samples!$A$3:$D$100,2,FALSE)='Intermediate Lookups'!$A4&amp;'Intermediate Lookups'!H$1,$B$146, ""))</f>
        <v/>
      </c>
      <c r="I151" s="10" t="str">
        <f>IF($B$146="","",IF(VLOOKUP($B$146,Samples!$A$3:$D$100,2,FALSE)='Intermediate Lookups'!$A4&amp;'Intermediate Lookups'!I$1,$B$146, ""))</f>
        <v/>
      </c>
      <c r="J151" s="10" t="str">
        <f>IF($B$146="","",IF(VLOOKUP($B$146,Samples!$A$3:$D$100,2,FALSE)='Intermediate Lookups'!$A4&amp;'Intermediate Lookups'!J$1,$B$146, ""))</f>
        <v/>
      </c>
      <c r="K151" s="10" t="str">
        <f>IF($B$146="","",IF(VLOOKUP($B$146,Samples!$A$3:$D$100,2,FALSE)='Intermediate Lookups'!$A4&amp;'Intermediate Lookups'!K$1,$B$146, ""))</f>
        <v/>
      </c>
      <c r="L151" s="10" t="str">
        <f>IF($B$146="","",IF(VLOOKUP($B$146,Samples!$A$3:$D$100,2,FALSE)='Intermediate Lookups'!$A4&amp;'Intermediate Lookups'!L$1,$B$146, ""))</f>
        <v/>
      </c>
      <c r="M151" s="10" t="str">
        <f>IF($B$146="","",IF(VLOOKUP($B$146,Samples!$A$3:$D$100,2,FALSE)='Intermediate Lookups'!$A4&amp;'Intermediate Lookups'!M$1,$B$146, ""))</f>
        <v/>
      </c>
    </row>
    <row r="152" spans="1:14" x14ac:dyDescent="0.25">
      <c r="A152" t="str">
        <f>IF(B146="","","D")</f>
        <v/>
      </c>
      <c r="B152" s="10" t="str">
        <f>IF($B$146="","",IF(VLOOKUP($B$146,Samples!$A$3:$D$100,2,FALSE)='Intermediate Lookups'!$A5&amp;'Intermediate Lookups'!B$1,$B$146, ""))</f>
        <v/>
      </c>
      <c r="C152" s="10" t="str">
        <f>IF($B$146="","",IF(VLOOKUP($B$146,Samples!$A$3:$D$100,2,FALSE)='Intermediate Lookups'!$A5&amp;'Intermediate Lookups'!C$1,$B$146, ""))</f>
        <v/>
      </c>
      <c r="D152" s="10" t="str">
        <f>IF($B$146="","",IF(VLOOKUP($B$146,Samples!$A$3:$D$100,2,FALSE)='Intermediate Lookups'!$A5&amp;'Intermediate Lookups'!D$1,$B$146, ""))</f>
        <v/>
      </c>
      <c r="E152" s="10" t="str">
        <f>IF($B$146="","",IF(VLOOKUP($B$146,Samples!$A$3:$D$100,2,FALSE)='Intermediate Lookups'!$A5&amp;'Intermediate Lookups'!E$1,$B$146, ""))</f>
        <v/>
      </c>
      <c r="F152" s="10" t="str">
        <f>IF($B$146="","",IF(VLOOKUP($B$146,Samples!$A$3:$D$100,2,FALSE)='Intermediate Lookups'!$A5&amp;'Intermediate Lookups'!F$1,$B$146, ""))</f>
        <v/>
      </c>
      <c r="G152" s="10" t="str">
        <f>IF($B$146="","",IF(VLOOKUP($B$146,Samples!$A$3:$D$100,2,FALSE)='Intermediate Lookups'!$A5&amp;'Intermediate Lookups'!G$1,$B$146, ""))</f>
        <v/>
      </c>
      <c r="H152" s="10" t="str">
        <f>IF($B$146="","",IF(VLOOKUP($B$146,Samples!$A$3:$D$100,2,FALSE)='Intermediate Lookups'!$A5&amp;'Intermediate Lookups'!H$1,$B$146, ""))</f>
        <v/>
      </c>
      <c r="I152" s="10" t="str">
        <f>IF($B$146="","",IF(VLOOKUP($B$146,Samples!$A$3:$D$100,2,FALSE)='Intermediate Lookups'!$A5&amp;'Intermediate Lookups'!I$1,$B$146, ""))</f>
        <v/>
      </c>
      <c r="J152" s="10" t="str">
        <f>IF($B$146="","",IF(VLOOKUP($B$146,Samples!$A$3:$D$100,2,FALSE)='Intermediate Lookups'!$A5&amp;'Intermediate Lookups'!J$1,$B$146, ""))</f>
        <v/>
      </c>
      <c r="K152" s="10" t="str">
        <f>IF($B$146="","",IF(VLOOKUP($B$146,Samples!$A$3:$D$100,2,FALSE)='Intermediate Lookups'!$A5&amp;'Intermediate Lookups'!K$1,$B$146, ""))</f>
        <v/>
      </c>
      <c r="L152" s="10" t="str">
        <f>IF($B$146="","",IF(VLOOKUP($B$146,Samples!$A$3:$D$100,2,FALSE)='Intermediate Lookups'!$A5&amp;'Intermediate Lookups'!L$1,$B$146, ""))</f>
        <v/>
      </c>
      <c r="M152" s="10" t="str">
        <f>IF($B$146="","",IF(VLOOKUP($B$146,Samples!$A$3:$D$100,2,FALSE)='Intermediate Lookups'!$A5&amp;'Intermediate Lookups'!M$1,$B$146, ""))</f>
        <v/>
      </c>
    </row>
    <row r="153" spans="1:14" x14ac:dyDescent="0.25">
      <c r="A153" t="str">
        <f>IF(B146="","","E")</f>
        <v/>
      </c>
      <c r="B153" s="10" t="str">
        <f>IF($B$146="","",IF(VLOOKUP($B$146,Samples!$A$3:$D$100,2,FALSE)='Intermediate Lookups'!$A6&amp;'Intermediate Lookups'!B$1,$B$146, ""))</f>
        <v/>
      </c>
      <c r="C153" s="10" t="str">
        <f>IF($B$146="","",IF(VLOOKUP($B$146,Samples!$A$3:$D$100,2,FALSE)='Intermediate Lookups'!$A6&amp;'Intermediate Lookups'!C$1,$B$146, ""))</f>
        <v/>
      </c>
      <c r="D153" s="10" t="str">
        <f>IF($B$146="","",IF(VLOOKUP($B$146,Samples!$A$3:$D$100,2,FALSE)='Intermediate Lookups'!$A6&amp;'Intermediate Lookups'!D$1,$B$146, ""))</f>
        <v/>
      </c>
      <c r="E153" s="10" t="str">
        <f>IF($B$146="","",IF(VLOOKUP($B$146,Samples!$A$3:$D$100,2,FALSE)='Intermediate Lookups'!$A6&amp;'Intermediate Lookups'!E$1,$B$146, ""))</f>
        <v/>
      </c>
      <c r="F153" s="10" t="str">
        <f>IF($B$146="","",IF(VLOOKUP($B$146,Samples!$A$3:$D$100,2,FALSE)='Intermediate Lookups'!$A6&amp;'Intermediate Lookups'!F$1,$B$146, ""))</f>
        <v/>
      </c>
      <c r="G153" s="10" t="str">
        <f>IF($B$146="","",IF(VLOOKUP($B$146,Samples!$A$3:$D$100,2,FALSE)='Intermediate Lookups'!$A6&amp;'Intermediate Lookups'!G$1,$B$146, ""))</f>
        <v/>
      </c>
      <c r="H153" s="10" t="str">
        <f>IF($B$146="","",IF(VLOOKUP($B$146,Samples!$A$3:$D$100,2,FALSE)='Intermediate Lookups'!$A6&amp;'Intermediate Lookups'!H$1,$B$146, ""))</f>
        <v/>
      </c>
      <c r="I153" s="10" t="str">
        <f>IF($B$146="","",IF(VLOOKUP($B$146,Samples!$A$3:$D$100,2,FALSE)='Intermediate Lookups'!$A6&amp;'Intermediate Lookups'!I$1,$B$146, ""))</f>
        <v/>
      </c>
      <c r="J153" s="10" t="str">
        <f>IF($B$146="","",IF(VLOOKUP($B$146,Samples!$A$3:$D$100,2,FALSE)='Intermediate Lookups'!$A6&amp;'Intermediate Lookups'!J$1,$B$146, ""))</f>
        <v/>
      </c>
      <c r="K153" s="10" t="str">
        <f>IF($B$146="","",IF(VLOOKUP($B$146,Samples!$A$3:$D$100,2,FALSE)='Intermediate Lookups'!$A6&amp;'Intermediate Lookups'!K$1,$B$146, ""))</f>
        <v/>
      </c>
      <c r="L153" s="10" t="str">
        <f>IF($B$146="","",IF(VLOOKUP($B$146,Samples!$A$3:$D$100,2,FALSE)='Intermediate Lookups'!$A6&amp;'Intermediate Lookups'!L$1,$B$146, ""))</f>
        <v/>
      </c>
      <c r="M153" s="10" t="str">
        <f>IF($B$146="","",IF(VLOOKUP($B$146,Samples!$A$3:$D$100,2,FALSE)='Intermediate Lookups'!$A6&amp;'Intermediate Lookups'!M$1,$B$146, ""))</f>
        <v/>
      </c>
    </row>
    <row r="154" spans="1:14" x14ac:dyDescent="0.25">
      <c r="A154" t="str">
        <f>IF(B146="","","F")</f>
        <v/>
      </c>
      <c r="B154" s="10" t="str">
        <f>IF($B$146="","",IF(VLOOKUP($B$146,Samples!$A$3:$D$100,2,FALSE)='Intermediate Lookups'!$A7&amp;'Intermediate Lookups'!B$1,$B$146, ""))</f>
        <v/>
      </c>
      <c r="C154" s="10" t="str">
        <f>IF($B$146="","",IF(VLOOKUP($B$146,Samples!$A$3:$D$100,2,FALSE)='Intermediate Lookups'!$A7&amp;'Intermediate Lookups'!C$1,$B$146, ""))</f>
        <v/>
      </c>
      <c r="D154" s="10" t="str">
        <f>IF($B$146="","",IF(VLOOKUP($B$146,Samples!$A$3:$D$100,2,FALSE)='Intermediate Lookups'!$A7&amp;'Intermediate Lookups'!D$1,$B$146, ""))</f>
        <v/>
      </c>
      <c r="E154" s="10" t="str">
        <f>IF($B$146="","",IF(VLOOKUP($B$146,Samples!$A$3:$D$100,2,FALSE)='Intermediate Lookups'!$A7&amp;'Intermediate Lookups'!E$1,$B$146, ""))</f>
        <v/>
      </c>
      <c r="F154" s="10" t="str">
        <f>IF($B$146="","",IF(VLOOKUP($B$146,Samples!$A$3:$D$100,2,FALSE)='Intermediate Lookups'!$A7&amp;'Intermediate Lookups'!F$1,$B$146, ""))</f>
        <v/>
      </c>
      <c r="G154" s="10" t="str">
        <f>IF($B$146="","",IF(VLOOKUP($B$146,Samples!$A$3:$D$100,2,FALSE)='Intermediate Lookups'!$A7&amp;'Intermediate Lookups'!G$1,$B$146, ""))</f>
        <v/>
      </c>
      <c r="H154" s="10" t="str">
        <f>IF($B$146="","",IF(VLOOKUP($B$146,Samples!$A$3:$D$100,2,FALSE)='Intermediate Lookups'!$A7&amp;'Intermediate Lookups'!H$1,$B$146, ""))</f>
        <v/>
      </c>
      <c r="I154" s="10" t="str">
        <f>IF($B$146="","",IF(VLOOKUP($B$146,Samples!$A$3:$D$100,2,FALSE)='Intermediate Lookups'!$A7&amp;'Intermediate Lookups'!I$1,$B$146, ""))</f>
        <v/>
      </c>
      <c r="J154" s="10" t="str">
        <f>IF($B$146="","",IF(VLOOKUP($B$146,Samples!$A$3:$D$100,2,FALSE)='Intermediate Lookups'!$A7&amp;'Intermediate Lookups'!J$1,$B$146, ""))</f>
        <v/>
      </c>
      <c r="K154" s="10" t="str">
        <f>IF($B$146="","",IF(VLOOKUP($B$146,Samples!$A$3:$D$100,2,FALSE)='Intermediate Lookups'!$A7&amp;'Intermediate Lookups'!K$1,$B$146, ""))</f>
        <v/>
      </c>
      <c r="L154" s="10" t="str">
        <f>IF($B$146="","",IF(VLOOKUP($B$146,Samples!$A$3:$D$100,2,FALSE)='Intermediate Lookups'!$A7&amp;'Intermediate Lookups'!L$1,$B$146, ""))</f>
        <v/>
      </c>
      <c r="M154" s="10" t="str">
        <f>IF($B$146="","",IF(VLOOKUP($B$146,Samples!$A$3:$D$100,2,FALSE)='Intermediate Lookups'!$A7&amp;'Intermediate Lookups'!M$1,$B$146, ""))</f>
        <v/>
      </c>
    </row>
    <row r="155" spans="1:14" x14ac:dyDescent="0.25">
      <c r="A155" t="str">
        <f>IF(B146="","","G")</f>
        <v/>
      </c>
      <c r="B155" s="10" t="str">
        <f>IF($B$146="","",IF(VLOOKUP($B$146,Samples!$A$3:$D$100,2,FALSE)='Intermediate Lookups'!$A8&amp;'Intermediate Lookups'!B$1,$B$146, ""))</f>
        <v/>
      </c>
      <c r="C155" s="10" t="str">
        <f>IF($B$146="","",IF(VLOOKUP($B$146,Samples!$A$3:$D$100,2,FALSE)='Intermediate Lookups'!$A8&amp;'Intermediate Lookups'!C$1,$B$146, ""))</f>
        <v/>
      </c>
      <c r="D155" s="10" t="str">
        <f>IF($B$146="","",IF(VLOOKUP($B$146,Samples!$A$3:$D$100,2,FALSE)='Intermediate Lookups'!$A8&amp;'Intermediate Lookups'!D$1,$B$146, ""))</f>
        <v/>
      </c>
      <c r="E155" s="10" t="str">
        <f>IF($B$146="","",IF(VLOOKUP($B$146,Samples!$A$3:$D$100,2,FALSE)='Intermediate Lookups'!$A8&amp;'Intermediate Lookups'!E$1,$B$146, ""))</f>
        <v/>
      </c>
      <c r="F155" s="10" t="str">
        <f>IF($B$146="","",IF(VLOOKUP($B$146,Samples!$A$3:$D$100,2,FALSE)='Intermediate Lookups'!$A8&amp;'Intermediate Lookups'!F$1,$B$146, ""))</f>
        <v/>
      </c>
      <c r="G155" s="10" t="str">
        <f>IF($B$146="","",IF(VLOOKUP($B$146,Samples!$A$3:$D$100,2,FALSE)='Intermediate Lookups'!$A8&amp;'Intermediate Lookups'!G$1,$B$146, ""))</f>
        <v/>
      </c>
      <c r="H155" s="10" t="str">
        <f>IF($B$146="","",IF(VLOOKUP($B$146,Samples!$A$3:$D$100,2,FALSE)='Intermediate Lookups'!$A8&amp;'Intermediate Lookups'!H$1,$B$146, ""))</f>
        <v/>
      </c>
      <c r="I155" s="10" t="str">
        <f>IF($B$146="","",IF(VLOOKUP($B$146,Samples!$A$3:$D$100,2,FALSE)='Intermediate Lookups'!$A8&amp;'Intermediate Lookups'!I$1,$B$146, ""))</f>
        <v/>
      </c>
      <c r="J155" s="10" t="str">
        <f>IF($B$146="","",IF(VLOOKUP($B$146,Samples!$A$3:$D$100,2,FALSE)='Intermediate Lookups'!$A8&amp;'Intermediate Lookups'!J$1,$B$146, ""))</f>
        <v/>
      </c>
      <c r="K155" s="10" t="str">
        <f>IF($B$146="","",IF(VLOOKUP($B$146,Samples!$A$3:$D$100,2,FALSE)='Intermediate Lookups'!$A8&amp;'Intermediate Lookups'!K$1,$B$146, ""))</f>
        <v/>
      </c>
      <c r="L155" s="10" t="str">
        <f>IF($B$146="","",IF(VLOOKUP($B$146,Samples!$A$3:$D$100,2,FALSE)='Intermediate Lookups'!$A8&amp;'Intermediate Lookups'!L$1,$B$146, ""))</f>
        <v/>
      </c>
      <c r="M155" s="10" t="str">
        <f>IF($B$146="","",IF(VLOOKUP($B$146,Samples!$A$3:$D$100,2,FALSE)='Intermediate Lookups'!$A8&amp;'Intermediate Lookups'!M$1,$B$146, ""))</f>
        <v/>
      </c>
    </row>
    <row r="156" spans="1:14" x14ac:dyDescent="0.25">
      <c r="A156" t="str">
        <f>IF(B146="","","H")</f>
        <v/>
      </c>
      <c r="B156" s="10" t="str">
        <f>IF($B$146="","",IF(VLOOKUP($B$146,Samples!$A$3:$D$100,2,FALSE)='Intermediate Lookups'!$A9&amp;'Intermediate Lookups'!B$1,$B$146, ""))</f>
        <v/>
      </c>
      <c r="C156" s="10" t="str">
        <f>IF($B$146="","",IF(VLOOKUP($B$146,Samples!$A$3:$D$100,2,FALSE)='Intermediate Lookups'!$A9&amp;'Intermediate Lookups'!C$1,$B$146, ""))</f>
        <v/>
      </c>
      <c r="D156" s="10" t="str">
        <f>IF($B$146="","",IF(VLOOKUP($B$146,Samples!$A$3:$D$100,2,FALSE)='Intermediate Lookups'!$A9&amp;'Intermediate Lookups'!D$1,$B$146, ""))</f>
        <v/>
      </c>
      <c r="E156" s="10" t="str">
        <f>IF($B$146="","",IF(VLOOKUP($B$146,Samples!$A$3:$D$100,2,FALSE)='Intermediate Lookups'!$A9&amp;'Intermediate Lookups'!E$1,$B$146, ""))</f>
        <v/>
      </c>
      <c r="F156" s="10" t="str">
        <f>IF($B$146="","",IF(VLOOKUP($B$146,Samples!$A$3:$D$100,2,FALSE)='Intermediate Lookups'!$A9&amp;'Intermediate Lookups'!F$1,$B$146, ""))</f>
        <v/>
      </c>
      <c r="G156" s="10" t="str">
        <f>IF($B$146="","",IF(VLOOKUP($B$146,Samples!$A$3:$D$100,2,FALSE)='Intermediate Lookups'!$A9&amp;'Intermediate Lookups'!G$1,$B$146, ""))</f>
        <v/>
      </c>
      <c r="H156" s="10" t="str">
        <f>IF($B$146="","",IF(VLOOKUP($B$146,Samples!$A$3:$D$100,2,FALSE)='Intermediate Lookups'!$A9&amp;'Intermediate Lookups'!H$1,$B$146, ""))</f>
        <v/>
      </c>
      <c r="I156" s="10" t="str">
        <f>IF($B$146="","",IF(VLOOKUP($B$146,Samples!$A$3:$D$100,2,FALSE)='Intermediate Lookups'!$A9&amp;'Intermediate Lookups'!I$1,$B$146, ""))</f>
        <v/>
      </c>
      <c r="J156" s="10" t="str">
        <f>IF($B$146="","",IF(VLOOKUP($B$146,Samples!$A$3:$D$100,2,FALSE)='Intermediate Lookups'!$A9&amp;'Intermediate Lookups'!J$1,$B$146, ""))</f>
        <v/>
      </c>
      <c r="K156" s="10" t="str">
        <f>IF($B$146="","",IF(VLOOKUP($B$146,Samples!$A$3:$D$100,2,FALSE)='Intermediate Lookups'!$A9&amp;'Intermediate Lookups'!K$1,$B$146, ""))</f>
        <v/>
      </c>
      <c r="L156" s="10" t="str">
        <f>IF($B$146="","",IF(VLOOKUP($B$146,Samples!$A$3:$D$100,2,FALSE)='Intermediate Lookups'!$A9&amp;'Intermediate Lookups'!L$1,$B$146, ""))</f>
        <v/>
      </c>
      <c r="M156" s="10" t="str">
        <f>IF($B$146="","",IF(VLOOKUP($B$146,Samples!$A$3:$D$100,2,FALSE)='Intermediate Lookups'!$A9&amp;'Intermediate Lookups'!M$1,$B$146, ""))</f>
        <v/>
      </c>
    </row>
    <row r="158" spans="1:14" x14ac:dyDescent="0.25">
      <c r="A158" t="str">
        <f>IF(B158="","","Pipetting step")</f>
        <v/>
      </c>
      <c r="B158" t="str">
        <f>IF(ISBLANK(Samples!A66),"",Samples!A66)</f>
        <v/>
      </c>
      <c r="C158" t="str">
        <f>IF(B158="","",VLOOKUP(B158,Samples!$A$3:$D$100,4,FALSE))</f>
        <v/>
      </c>
      <c r="D158" t="str">
        <f>IF(B158="","",8)</f>
        <v/>
      </c>
      <c r="E158" t="str">
        <f>IF(B158="","",12)</f>
        <v/>
      </c>
      <c r="F158" t="str">
        <f>IF(B158="","","Standard")</f>
        <v/>
      </c>
      <c r="G158" t="str">
        <f>IF(B158="","","Color")</f>
        <v/>
      </c>
      <c r="I158" t="str">
        <f>IF(B158="","",6)</f>
        <v/>
      </c>
      <c r="J158" t="str">
        <f>IF(B158="","",6)</f>
        <v/>
      </c>
      <c r="K158" t="str">
        <f>IF(B158="","","Normal")</f>
        <v/>
      </c>
      <c r="L158" t="str">
        <f>IF(B158="","","Single-channel")</f>
        <v/>
      </c>
      <c r="M158" t="str">
        <f>IF(B158="","","No")</f>
        <v/>
      </c>
      <c r="N158" t="str">
        <f>IF(B158="","","No")</f>
        <v/>
      </c>
    </row>
    <row r="159" spans="1:14" x14ac:dyDescent="0.25">
      <c r="M159" t="str">
        <f>IF(B158="","","Per well")</f>
        <v/>
      </c>
      <c r="N159" t="str">
        <f>IF(B158="","","On source")</f>
        <v/>
      </c>
    </row>
    <row r="160" spans="1:14" x14ac:dyDescent="0.25">
      <c r="B160" t="str">
        <f>IF(B158="","",1)</f>
        <v/>
      </c>
      <c r="C160" t="str">
        <f>IF(B158="","",2)</f>
        <v/>
      </c>
      <c r="D160" t="str">
        <f>IF(B158="","",3)</f>
        <v/>
      </c>
      <c r="E160" t="str">
        <f>IF(B158="","",4)</f>
        <v/>
      </c>
      <c r="F160" t="str">
        <f>IF(B158="","",5)</f>
        <v/>
      </c>
      <c r="G160" t="str">
        <f>IF(B158="","",6)</f>
        <v/>
      </c>
      <c r="H160" t="str">
        <f>IF(B158="","",7)</f>
        <v/>
      </c>
      <c r="I160" t="str">
        <f>IF(B158="","",8)</f>
        <v/>
      </c>
      <c r="J160" t="str">
        <f>IF(B158="","",9)</f>
        <v/>
      </c>
      <c r="K160" t="str">
        <f>IF(B158="","",10)</f>
        <v/>
      </c>
      <c r="L160" t="str">
        <f>IF(B158="","",11)</f>
        <v/>
      </c>
      <c r="M160" t="str">
        <f>IF(B158="","",12)</f>
        <v/>
      </c>
    </row>
    <row r="161" spans="1:14" x14ac:dyDescent="0.25">
      <c r="A161" t="str">
        <f>IF(B158="","","A")</f>
        <v/>
      </c>
      <c r="B161" s="10" t="str">
        <f>IF($B$158="","",IF(VLOOKUP($B$158,Samples!$A$3:$D$100,2,FALSE)='Intermediate Lookups'!$A2&amp;'Intermediate Lookups'!B$1,$B$158, ""))</f>
        <v/>
      </c>
      <c r="C161" s="10" t="str">
        <f>IF($B$158="","",IF(VLOOKUP($B$158,Samples!$A$3:$D$100,2,FALSE)='Intermediate Lookups'!$A2&amp;'Intermediate Lookups'!C$1,$B$158, ""))</f>
        <v/>
      </c>
      <c r="D161" s="10" t="str">
        <f>IF($B$158="","",IF(VLOOKUP($B$158,Samples!$A$3:$D$100,2,FALSE)='Intermediate Lookups'!$A2&amp;'Intermediate Lookups'!D$1,$B$158, ""))</f>
        <v/>
      </c>
      <c r="E161" s="10" t="str">
        <f>IF($B$158="","",IF(VLOOKUP($B$158,Samples!$A$3:$D$100,2,FALSE)='Intermediate Lookups'!$A2&amp;'Intermediate Lookups'!E$1,$B$158, ""))</f>
        <v/>
      </c>
      <c r="F161" s="10" t="str">
        <f>IF($B$158="","",IF(VLOOKUP($B$158,Samples!$A$3:$D$100,2,FALSE)='Intermediate Lookups'!$A2&amp;'Intermediate Lookups'!F$1,$B$158, ""))</f>
        <v/>
      </c>
      <c r="G161" s="10" t="str">
        <f>IF($B$158="","",IF(VLOOKUP($B$158,Samples!$A$3:$D$100,2,FALSE)='Intermediate Lookups'!$A2&amp;'Intermediate Lookups'!G$1,$B$158, ""))</f>
        <v/>
      </c>
      <c r="H161" s="10" t="str">
        <f>IF($B$158="","",IF(VLOOKUP($B$158,Samples!$A$3:$D$100,2,FALSE)='Intermediate Lookups'!$A2&amp;'Intermediate Lookups'!H$1,$B$158, ""))</f>
        <v/>
      </c>
      <c r="I161" s="10" t="str">
        <f>IF($B$158="","",IF(VLOOKUP($B$158,Samples!$A$3:$D$100,2,FALSE)='Intermediate Lookups'!$A2&amp;'Intermediate Lookups'!I$1,$B$158, ""))</f>
        <v/>
      </c>
      <c r="J161" s="10" t="str">
        <f>IF($B$158="","",IF(VLOOKUP($B$158,Samples!$A$3:$D$100,2,FALSE)='Intermediate Lookups'!$A2&amp;'Intermediate Lookups'!J$1,$B$158, ""))</f>
        <v/>
      </c>
      <c r="K161" s="10" t="str">
        <f>IF($B$158="","",IF(VLOOKUP($B$158,Samples!$A$3:$D$100,2,FALSE)='Intermediate Lookups'!$A2&amp;'Intermediate Lookups'!K$1,$B$158, ""))</f>
        <v/>
      </c>
      <c r="L161" s="10" t="str">
        <f>IF($B$158="","",IF(VLOOKUP($B$158,Samples!$A$3:$D$100,2,FALSE)='Intermediate Lookups'!$A2&amp;'Intermediate Lookups'!L$1,$B$158, ""))</f>
        <v/>
      </c>
      <c r="M161" s="10" t="str">
        <f>IF($B$158="","",IF(VLOOKUP($B$158,Samples!$A$3:$D$100,2,FALSE)='Intermediate Lookups'!$A2&amp;'Intermediate Lookups'!M$1,$B$158, ""))</f>
        <v/>
      </c>
    </row>
    <row r="162" spans="1:14" x14ac:dyDescent="0.25">
      <c r="A162" t="str">
        <f>IF(B158="","","B")</f>
        <v/>
      </c>
      <c r="B162" s="10" t="str">
        <f>IF($B$158="","",IF(VLOOKUP($B$158,Samples!$A$3:$D$100,2,FALSE)='Intermediate Lookups'!$A3&amp;'Intermediate Lookups'!B$1,$B$158, ""))</f>
        <v/>
      </c>
      <c r="C162" s="10" t="str">
        <f>IF($B$158="","",IF(VLOOKUP($B$158,Samples!$A$3:$D$100,2,FALSE)='Intermediate Lookups'!$A3&amp;'Intermediate Lookups'!C$1,$B$158, ""))</f>
        <v/>
      </c>
      <c r="D162" s="10" t="str">
        <f>IF($B$158="","",IF(VLOOKUP($B$158,Samples!$A$3:$D$100,2,FALSE)='Intermediate Lookups'!$A3&amp;'Intermediate Lookups'!D$1,$B$158, ""))</f>
        <v/>
      </c>
      <c r="E162" s="10" t="str">
        <f>IF($B$158="","",IF(VLOOKUP($B$158,Samples!$A$3:$D$100,2,FALSE)='Intermediate Lookups'!$A3&amp;'Intermediate Lookups'!E$1,$B$158, ""))</f>
        <v/>
      </c>
      <c r="F162" s="10" t="str">
        <f>IF($B$158="","",IF(VLOOKUP($B$158,Samples!$A$3:$D$100,2,FALSE)='Intermediate Lookups'!$A3&amp;'Intermediate Lookups'!F$1,$B$158, ""))</f>
        <v/>
      </c>
      <c r="G162" s="10" t="str">
        <f>IF($B$158="","",IF(VLOOKUP($B$158,Samples!$A$3:$D$100,2,FALSE)='Intermediate Lookups'!$A3&amp;'Intermediate Lookups'!G$1,$B$158, ""))</f>
        <v/>
      </c>
      <c r="H162" s="10" t="str">
        <f>IF($B$158="","",IF(VLOOKUP($B$158,Samples!$A$3:$D$100,2,FALSE)='Intermediate Lookups'!$A3&amp;'Intermediate Lookups'!H$1,$B$158, ""))</f>
        <v/>
      </c>
      <c r="I162" s="10" t="str">
        <f>IF($B$158="","",IF(VLOOKUP($B$158,Samples!$A$3:$D$100,2,FALSE)='Intermediate Lookups'!$A3&amp;'Intermediate Lookups'!I$1,$B$158, ""))</f>
        <v/>
      </c>
      <c r="J162" s="10" t="str">
        <f>IF($B$158="","",IF(VLOOKUP($B$158,Samples!$A$3:$D$100,2,FALSE)='Intermediate Lookups'!$A3&amp;'Intermediate Lookups'!J$1,$B$158, ""))</f>
        <v/>
      </c>
      <c r="K162" s="10" t="str">
        <f>IF($B$158="","",IF(VLOOKUP($B$158,Samples!$A$3:$D$100,2,FALSE)='Intermediate Lookups'!$A3&amp;'Intermediate Lookups'!K$1,$B$158, ""))</f>
        <v/>
      </c>
      <c r="L162" s="10" t="str">
        <f>IF($B$158="","",IF(VLOOKUP($B$158,Samples!$A$3:$D$100,2,FALSE)='Intermediate Lookups'!$A3&amp;'Intermediate Lookups'!L$1,$B$158, ""))</f>
        <v/>
      </c>
      <c r="M162" s="10" t="str">
        <f>IF($B$158="","",IF(VLOOKUP($B$158,Samples!$A$3:$D$100,2,FALSE)='Intermediate Lookups'!$A3&amp;'Intermediate Lookups'!M$1,$B$158, ""))</f>
        <v/>
      </c>
    </row>
    <row r="163" spans="1:14" x14ac:dyDescent="0.25">
      <c r="A163" t="str">
        <f>IF(B158="","","C")</f>
        <v/>
      </c>
      <c r="B163" s="10" t="str">
        <f>IF($B$158="","",IF(VLOOKUP($B$158,Samples!$A$3:$D$100,2,FALSE)='Intermediate Lookups'!$A4&amp;'Intermediate Lookups'!B$1,$B$158, ""))</f>
        <v/>
      </c>
      <c r="C163" s="10" t="str">
        <f>IF($B$158="","",IF(VLOOKUP($B$158,Samples!$A$3:$D$100,2,FALSE)='Intermediate Lookups'!$A4&amp;'Intermediate Lookups'!C$1,$B$158, ""))</f>
        <v/>
      </c>
      <c r="D163" s="10" t="str">
        <f>IF($B$158="","",IF(VLOOKUP($B$158,Samples!$A$3:$D$100,2,FALSE)='Intermediate Lookups'!$A4&amp;'Intermediate Lookups'!D$1,$B$158, ""))</f>
        <v/>
      </c>
      <c r="E163" s="10" t="str">
        <f>IF($B$158="","",IF(VLOOKUP($B$158,Samples!$A$3:$D$100,2,FALSE)='Intermediate Lookups'!$A4&amp;'Intermediate Lookups'!E$1,$B$158, ""))</f>
        <v/>
      </c>
      <c r="F163" s="10" t="str">
        <f>IF($B$158="","",IF(VLOOKUP($B$158,Samples!$A$3:$D$100,2,FALSE)='Intermediate Lookups'!$A4&amp;'Intermediate Lookups'!F$1,$B$158, ""))</f>
        <v/>
      </c>
      <c r="G163" s="10" t="str">
        <f>IF($B$158="","",IF(VLOOKUP($B$158,Samples!$A$3:$D$100,2,FALSE)='Intermediate Lookups'!$A4&amp;'Intermediate Lookups'!G$1,$B$158, ""))</f>
        <v/>
      </c>
      <c r="H163" s="10" t="str">
        <f>IF($B$158="","",IF(VLOOKUP($B$158,Samples!$A$3:$D$100,2,FALSE)='Intermediate Lookups'!$A4&amp;'Intermediate Lookups'!H$1,$B$158, ""))</f>
        <v/>
      </c>
      <c r="I163" s="10" t="str">
        <f>IF($B$158="","",IF(VLOOKUP($B$158,Samples!$A$3:$D$100,2,FALSE)='Intermediate Lookups'!$A4&amp;'Intermediate Lookups'!I$1,$B$158, ""))</f>
        <v/>
      </c>
      <c r="J163" s="10" t="str">
        <f>IF($B$158="","",IF(VLOOKUP($B$158,Samples!$A$3:$D$100,2,FALSE)='Intermediate Lookups'!$A4&amp;'Intermediate Lookups'!J$1,$B$158, ""))</f>
        <v/>
      </c>
      <c r="K163" s="10" t="str">
        <f>IF($B$158="","",IF(VLOOKUP($B$158,Samples!$A$3:$D$100,2,FALSE)='Intermediate Lookups'!$A4&amp;'Intermediate Lookups'!K$1,$B$158, ""))</f>
        <v/>
      </c>
      <c r="L163" s="10" t="str">
        <f>IF($B$158="","",IF(VLOOKUP($B$158,Samples!$A$3:$D$100,2,FALSE)='Intermediate Lookups'!$A4&amp;'Intermediate Lookups'!L$1,$B$158, ""))</f>
        <v/>
      </c>
      <c r="M163" s="10" t="str">
        <f>IF($B$158="","",IF(VLOOKUP($B$158,Samples!$A$3:$D$100,2,FALSE)='Intermediate Lookups'!$A4&amp;'Intermediate Lookups'!M$1,$B$158, ""))</f>
        <v/>
      </c>
    </row>
    <row r="164" spans="1:14" x14ac:dyDescent="0.25">
      <c r="A164" t="str">
        <f>IF(B158="","","D")</f>
        <v/>
      </c>
      <c r="B164" s="10" t="str">
        <f>IF($B$158="","",IF(VLOOKUP($B$158,Samples!$A$3:$D$100,2,FALSE)='Intermediate Lookups'!$A5&amp;'Intermediate Lookups'!B$1,$B$158, ""))</f>
        <v/>
      </c>
      <c r="C164" s="10" t="str">
        <f>IF($B$158="","",IF(VLOOKUP($B$158,Samples!$A$3:$D$100,2,FALSE)='Intermediate Lookups'!$A5&amp;'Intermediate Lookups'!C$1,$B$158, ""))</f>
        <v/>
      </c>
      <c r="D164" s="10" t="str">
        <f>IF($B$158="","",IF(VLOOKUP($B$158,Samples!$A$3:$D$100,2,FALSE)='Intermediate Lookups'!$A5&amp;'Intermediate Lookups'!D$1,$B$158, ""))</f>
        <v/>
      </c>
      <c r="E164" s="10" t="str">
        <f>IF($B$158="","",IF(VLOOKUP($B$158,Samples!$A$3:$D$100,2,FALSE)='Intermediate Lookups'!$A5&amp;'Intermediate Lookups'!E$1,$B$158, ""))</f>
        <v/>
      </c>
      <c r="F164" s="10" t="str">
        <f>IF($B$158="","",IF(VLOOKUP($B$158,Samples!$A$3:$D$100,2,FALSE)='Intermediate Lookups'!$A5&amp;'Intermediate Lookups'!F$1,$B$158, ""))</f>
        <v/>
      </c>
      <c r="G164" s="10" t="str">
        <f>IF($B$158="","",IF(VLOOKUP($B$158,Samples!$A$3:$D$100,2,FALSE)='Intermediate Lookups'!$A5&amp;'Intermediate Lookups'!G$1,$B$158, ""))</f>
        <v/>
      </c>
      <c r="H164" s="10" t="str">
        <f>IF($B$158="","",IF(VLOOKUP($B$158,Samples!$A$3:$D$100,2,FALSE)='Intermediate Lookups'!$A5&amp;'Intermediate Lookups'!H$1,$B$158, ""))</f>
        <v/>
      </c>
      <c r="I164" s="10" t="str">
        <f>IF($B$158="","",IF(VLOOKUP($B$158,Samples!$A$3:$D$100,2,FALSE)='Intermediate Lookups'!$A5&amp;'Intermediate Lookups'!I$1,$B$158, ""))</f>
        <v/>
      </c>
      <c r="J164" s="10" t="str">
        <f>IF($B$158="","",IF(VLOOKUP($B$158,Samples!$A$3:$D$100,2,FALSE)='Intermediate Lookups'!$A5&amp;'Intermediate Lookups'!J$1,$B$158, ""))</f>
        <v/>
      </c>
      <c r="K164" s="10" t="str">
        <f>IF($B$158="","",IF(VLOOKUP($B$158,Samples!$A$3:$D$100,2,FALSE)='Intermediate Lookups'!$A5&amp;'Intermediate Lookups'!K$1,$B$158, ""))</f>
        <v/>
      </c>
      <c r="L164" s="10" t="str">
        <f>IF($B$158="","",IF(VLOOKUP($B$158,Samples!$A$3:$D$100,2,FALSE)='Intermediate Lookups'!$A5&amp;'Intermediate Lookups'!L$1,$B$158, ""))</f>
        <v/>
      </c>
      <c r="M164" s="10" t="str">
        <f>IF($B$158="","",IF(VLOOKUP($B$158,Samples!$A$3:$D$100,2,FALSE)='Intermediate Lookups'!$A5&amp;'Intermediate Lookups'!M$1,$B$158, ""))</f>
        <v/>
      </c>
    </row>
    <row r="165" spans="1:14" x14ac:dyDescent="0.25">
      <c r="A165" t="str">
        <f>IF(B158="","","E")</f>
        <v/>
      </c>
      <c r="B165" s="10" t="str">
        <f>IF($B$158="","",IF(VLOOKUP($B$158,Samples!$A$3:$D$100,2,FALSE)='Intermediate Lookups'!$A6&amp;'Intermediate Lookups'!B$1,$B$158, ""))</f>
        <v/>
      </c>
      <c r="C165" s="10" t="str">
        <f>IF($B$158="","",IF(VLOOKUP($B$158,Samples!$A$3:$D$100,2,FALSE)='Intermediate Lookups'!$A6&amp;'Intermediate Lookups'!C$1,$B$158, ""))</f>
        <v/>
      </c>
      <c r="D165" s="10" t="str">
        <f>IF($B$158="","",IF(VLOOKUP($B$158,Samples!$A$3:$D$100,2,FALSE)='Intermediate Lookups'!$A6&amp;'Intermediate Lookups'!D$1,$B$158, ""))</f>
        <v/>
      </c>
      <c r="E165" s="10" t="str">
        <f>IF($B$158="","",IF(VLOOKUP($B$158,Samples!$A$3:$D$100,2,FALSE)='Intermediate Lookups'!$A6&amp;'Intermediate Lookups'!E$1,$B$158, ""))</f>
        <v/>
      </c>
      <c r="F165" s="10" t="str">
        <f>IF($B$158="","",IF(VLOOKUP($B$158,Samples!$A$3:$D$100,2,FALSE)='Intermediate Lookups'!$A6&amp;'Intermediate Lookups'!F$1,$B$158, ""))</f>
        <v/>
      </c>
      <c r="G165" s="10" t="str">
        <f>IF($B$158="","",IF(VLOOKUP($B$158,Samples!$A$3:$D$100,2,FALSE)='Intermediate Lookups'!$A6&amp;'Intermediate Lookups'!G$1,$B$158, ""))</f>
        <v/>
      </c>
      <c r="H165" s="10" t="str">
        <f>IF($B$158="","",IF(VLOOKUP($B$158,Samples!$A$3:$D$100,2,FALSE)='Intermediate Lookups'!$A6&amp;'Intermediate Lookups'!H$1,$B$158, ""))</f>
        <v/>
      </c>
      <c r="I165" s="10" t="str">
        <f>IF($B$158="","",IF(VLOOKUP($B$158,Samples!$A$3:$D$100,2,FALSE)='Intermediate Lookups'!$A6&amp;'Intermediate Lookups'!I$1,$B$158, ""))</f>
        <v/>
      </c>
      <c r="J165" s="10" t="str">
        <f>IF($B$158="","",IF(VLOOKUP($B$158,Samples!$A$3:$D$100,2,FALSE)='Intermediate Lookups'!$A6&amp;'Intermediate Lookups'!J$1,$B$158, ""))</f>
        <v/>
      </c>
      <c r="K165" s="10" t="str">
        <f>IF($B$158="","",IF(VLOOKUP($B$158,Samples!$A$3:$D$100,2,FALSE)='Intermediate Lookups'!$A6&amp;'Intermediate Lookups'!K$1,$B$158, ""))</f>
        <v/>
      </c>
      <c r="L165" s="10" t="str">
        <f>IF($B$158="","",IF(VLOOKUP($B$158,Samples!$A$3:$D$100,2,FALSE)='Intermediate Lookups'!$A6&amp;'Intermediate Lookups'!L$1,$B$158, ""))</f>
        <v/>
      </c>
      <c r="M165" s="10" t="str">
        <f>IF($B$158="","",IF(VLOOKUP($B$158,Samples!$A$3:$D$100,2,FALSE)='Intermediate Lookups'!$A6&amp;'Intermediate Lookups'!M$1,$B$158, ""))</f>
        <v/>
      </c>
    </row>
    <row r="166" spans="1:14" x14ac:dyDescent="0.25">
      <c r="A166" t="str">
        <f>IF(B158="","","F")</f>
        <v/>
      </c>
      <c r="B166" s="10" t="str">
        <f>IF($B$158="","",IF(VLOOKUP($B$158,Samples!$A$3:$D$100,2,FALSE)='Intermediate Lookups'!$A7&amp;'Intermediate Lookups'!B$1,$B$158, ""))</f>
        <v/>
      </c>
      <c r="C166" s="10" t="str">
        <f>IF($B$158="","",IF(VLOOKUP($B$158,Samples!$A$3:$D$100,2,FALSE)='Intermediate Lookups'!$A7&amp;'Intermediate Lookups'!C$1,$B$158, ""))</f>
        <v/>
      </c>
      <c r="D166" s="10" t="str">
        <f>IF($B$158="","",IF(VLOOKUP($B$158,Samples!$A$3:$D$100,2,FALSE)='Intermediate Lookups'!$A7&amp;'Intermediate Lookups'!D$1,$B$158, ""))</f>
        <v/>
      </c>
      <c r="E166" s="10" t="str">
        <f>IF($B$158="","",IF(VLOOKUP($B$158,Samples!$A$3:$D$100,2,FALSE)='Intermediate Lookups'!$A7&amp;'Intermediate Lookups'!E$1,$B$158, ""))</f>
        <v/>
      </c>
      <c r="F166" s="10" t="str">
        <f>IF($B$158="","",IF(VLOOKUP($B$158,Samples!$A$3:$D$100,2,FALSE)='Intermediate Lookups'!$A7&amp;'Intermediate Lookups'!F$1,$B$158, ""))</f>
        <v/>
      </c>
      <c r="G166" s="10" t="str">
        <f>IF($B$158="","",IF(VLOOKUP($B$158,Samples!$A$3:$D$100,2,FALSE)='Intermediate Lookups'!$A7&amp;'Intermediate Lookups'!G$1,$B$158, ""))</f>
        <v/>
      </c>
      <c r="H166" s="10" t="str">
        <f>IF($B$158="","",IF(VLOOKUP($B$158,Samples!$A$3:$D$100,2,FALSE)='Intermediate Lookups'!$A7&amp;'Intermediate Lookups'!H$1,$B$158, ""))</f>
        <v/>
      </c>
      <c r="I166" s="10" t="str">
        <f>IF($B$158="","",IF(VLOOKUP($B$158,Samples!$A$3:$D$100,2,FALSE)='Intermediate Lookups'!$A7&amp;'Intermediate Lookups'!I$1,$B$158, ""))</f>
        <v/>
      </c>
      <c r="J166" s="10" t="str">
        <f>IF($B$158="","",IF(VLOOKUP($B$158,Samples!$A$3:$D$100,2,FALSE)='Intermediate Lookups'!$A7&amp;'Intermediate Lookups'!J$1,$B$158, ""))</f>
        <v/>
      </c>
      <c r="K166" s="10" t="str">
        <f>IF($B$158="","",IF(VLOOKUP($B$158,Samples!$A$3:$D$100,2,FALSE)='Intermediate Lookups'!$A7&amp;'Intermediate Lookups'!K$1,$B$158, ""))</f>
        <v/>
      </c>
      <c r="L166" s="10" t="str">
        <f>IF($B$158="","",IF(VLOOKUP($B$158,Samples!$A$3:$D$100,2,FALSE)='Intermediate Lookups'!$A7&amp;'Intermediate Lookups'!L$1,$B$158, ""))</f>
        <v/>
      </c>
      <c r="M166" s="10" t="str">
        <f>IF($B$158="","",IF(VLOOKUP($B$158,Samples!$A$3:$D$100,2,FALSE)='Intermediate Lookups'!$A7&amp;'Intermediate Lookups'!M$1,$B$158, ""))</f>
        <v/>
      </c>
    </row>
    <row r="167" spans="1:14" x14ac:dyDescent="0.25">
      <c r="A167" t="str">
        <f>IF(B158="","","G")</f>
        <v/>
      </c>
      <c r="B167" s="10" t="str">
        <f>IF($B$158="","",IF(VLOOKUP($B$158,Samples!$A$3:$D$100,2,FALSE)='Intermediate Lookups'!$A8&amp;'Intermediate Lookups'!B$1,$B$158, ""))</f>
        <v/>
      </c>
      <c r="C167" s="10" t="str">
        <f>IF($B$158="","",IF(VLOOKUP($B$158,Samples!$A$3:$D$100,2,FALSE)='Intermediate Lookups'!$A8&amp;'Intermediate Lookups'!C$1,$B$158, ""))</f>
        <v/>
      </c>
      <c r="D167" s="10" t="str">
        <f>IF($B$158="","",IF(VLOOKUP($B$158,Samples!$A$3:$D$100,2,FALSE)='Intermediate Lookups'!$A8&amp;'Intermediate Lookups'!D$1,$B$158, ""))</f>
        <v/>
      </c>
      <c r="E167" s="10" t="str">
        <f>IF($B$158="","",IF(VLOOKUP($B$158,Samples!$A$3:$D$100,2,FALSE)='Intermediate Lookups'!$A8&amp;'Intermediate Lookups'!E$1,$B$158, ""))</f>
        <v/>
      </c>
      <c r="F167" s="10" t="str">
        <f>IF($B$158="","",IF(VLOOKUP($B$158,Samples!$A$3:$D$100,2,FALSE)='Intermediate Lookups'!$A8&amp;'Intermediate Lookups'!F$1,$B$158, ""))</f>
        <v/>
      </c>
      <c r="G167" s="10" t="str">
        <f>IF($B$158="","",IF(VLOOKUP($B$158,Samples!$A$3:$D$100,2,FALSE)='Intermediate Lookups'!$A8&amp;'Intermediate Lookups'!G$1,$B$158, ""))</f>
        <v/>
      </c>
      <c r="H167" s="10" t="str">
        <f>IF($B$158="","",IF(VLOOKUP($B$158,Samples!$A$3:$D$100,2,FALSE)='Intermediate Lookups'!$A8&amp;'Intermediate Lookups'!H$1,$B$158, ""))</f>
        <v/>
      </c>
      <c r="I167" s="10" t="str">
        <f>IF($B$158="","",IF(VLOOKUP($B$158,Samples!$A$3:$D$100,2,FALSE)='Intermediate Lookups'!$A8&amp;'Intermediate Lookups'!I$1,$B$158, ""))</f>
        <v/>
      </c>
      <c r="J167" s="10" t="str">
        <f>IF($B$158="","",IF(VLOOKUP($B$158,Samples!$A$3:$D$100,2,FALSE)='Intermediate Lookups'!$A8&amp;'Intermediate Lookups'!J$1,$B$158, ""))</f>
        <v/>
      </c>
      <c r="K167" s="10" t="str">
        <f>IF($B$158="","",IF(VLOOKUP($B$158,Samples!$A$3:$D$100,2,FALSE)='Intermediate Lookups'!$A8&amp;'Intermediate Lookups'!K$1,$B$158, ""))</f>
        <v/>
      </c>
      <c r="L167" s="10" t="str">
        <f>IF($B$158="","",IF(VLOOKUP($B$158,Samples!$A$3:$D$100,2,FALSE)='Intermediate Lookups'!$A8&amp;'Intermediate Lookups'!L$1,$B$158, ""))</f>
        <v/>
      </c>
      <c r="M167" s="10" t="str">
        <f>IF($B$158="","",IF(VLOOKUP($B$158,Samples!$A$3:$D$100,2,FALSE)='Intermediate Lookups'!$A8&amp;'Intermediate Lookups'!M$1,$B$158, ""))</f>
        <v/>
      </c>
    </row>
    <row r="168" spans="1:14" x14ac:dyDescent="0.25">
      <c r="A168" t="str">
        <f>IF(B158="","","H")</f>
        <v/>
      </c>
      <c r="B168" s="10" t="str">
        <f>IF($B$158="","",IF(VLOOKUP($B$158,Samples!$A$3:$D$100,2,FALSE)='Intermediate Lookups'!$A9&amp;'Intermediate Lookups'!B$1,$B$158, ""))</f>
        <v/>
      </c>
      <c r="C168" s="10" t="str">
        <f>IF($B$158="","",IF(VLOOKUP($B$158,Samples!$A$3:$D$100,2,FALSE)='Intermediate Lookups'!$A9&amp;'Intermediate Lookups'!C$1,$B$158, ""))</f>
        <v/>
      </c>
      <c r="D168" s="10" t="str">
        <f>IF($B$158="","",IF(VLOOKUP($B$158,Samples!$A$3:$D$100,2,FALSE)='Intermediate Lookups'!$A9&amp;'Intermediate Lookups'!D$1,$B$158, ""))</f>
        <v/>
      </c>
      <c r="E168" s="10" t="str">
        <f>IF($B$158="","",IF(VLOOKUP($B$158,Samples!$A$3:$D$100,2,FALSE)='Intermediate Lookups'!$A9&amp;'Intermediate Lookups'!E$1,$B$158, ""))</f>
        <v/>
      </c>
      <c r="F168" s="10" t="str">
        <f>IF($B$158="","",IF(VLOOKUP($B$158,Samples!$A$3:$D$100,2,FALSE)='Intermediate Lookups'!$A9&amp;'Intermediate Lookups'!F$1,$B$158, ""))</f>
        <v/>
      </c>
      <c r="G168" s="10" t="str">
        <f>IF($B$158="","",IF(VLOOKUP($B$158,Samples!$A$3:$D$100,2,FALSE)='Intermediate Lookups'!$A9&amp;'Intermediate Lookups'!G$1,$B$158, ""))</f>
        <v/>
      </c>
      <c r="H168" s="10" t="str">
        <f>IF($B$158="","",IF(VLOOKUP($B$158,Samples!$A$3:$D$100,2,FALSE)='Intermediate Lookups'!$A9&amp;'Intermediate Lookups'!H$1,$B$158, ""))</f>
        <v/>
      </c>
      <c r="I168" s="10" t="str">
        <f>IF($B$158="","",IF(VLOOKUP($B$158,Samples!$A$3:$D$100,2,FALSE)='Intermediate Lookups'!$A9&amp;'Intermediate Lookups'!I$1,$B$158, ""))</f>
        <v/>
      </c>
      <c r="J168" s="10" t="str">
        <f>IF($B$158="","",IF(VLOOKUP($B$158,Samples!$A$3:$D$100,2,FALSE)='Intermediate Lookups'!$A9&amp;'Intermediate Lookups'!J$1,$B$158, ""))</f>
        <v/>
      </c>
      <c r="K168" s="10" t="str">
        <f>IF($B$158="","",IF(VLOOKUP($B$158,Samples!$A$3:$D$100,2,FALSE)='Intermediate Lookups'!$A9&amp;'Intermediate Lookups'!K$1,$B$158, ""))</f>
        <v/>
      </c>
      <c r="L168" s="10" t="str">
        <f>IF($B$158="","",IF(VLOOKUP($B$158,Samples!$A$3:$D$100,2,FALSE)='Intermediate Lookups'!$A9&amp;'Intermediate Lookups'!L$1,$B$158, ""))</f>
        <v/>
      </c>
      <c r="M168" s="10" t="str">
        <f>IF($B$158="","",IF(VLOOKUP($B$158,Samples!$A$3:$D$100,2,FALSE)='Intermediate Lookups'!$A9&amp;'Intermediate Lookups'!M$1,$B$158, ""))</f>
        <v/>
      </c>
    </row>
    <row r="170" spans="1:14" x14ac:dyDescent="0.25">
      <c r="A170" t="str">
        <f>IF(B170="","","Pipetting step")</f>
        <v/>
      </c>
      <c r="B170" t="str">
        <f>IF(ISBLANK(Samples!A67),"",Samples!A67)</f>
        <v/>
      </c>
      <c r="C170" t="str">
        <f>IF(B170="","",VLOOKUP(B170,Samples!$A$3:$D$100,4,FALSE))</f>
        <v/>
      </c>
      <c r="D170" t="str">
        <f>IF(B170="","",8)</f>
        <v/>
      </c>
      <c r="E170" t="str">
        <f>IF(B170="","",12)</f>
        <v/>
      </c>
      <c r="F170" t="str">
        <f>IF(B170="","","Standard")</f>
        <v/>
      </c>
      <c r="G170" t="str">
        <f>IF(B170="","","Color")</f>
        <v/>
      </c>
      <c r="I170" t="str">
        <f>IF(B170="","",6)</f>
        <v/>
      </c>
      <c r="J170" t="str">
        <f>IF(B170="","",6)</f>
        <v/>
      </c>
      <c r="K170" t="str">
        <f>IF(B170="","","Normal")</f>
        <v/>
      </c>
      <c r="L170" t="str">
        <f>IF(B170="","","Single-channel")</f>
        <v/>
      </c>
      <c r="M170" t="str">
        <f>IF(B170="","","No")</f>
        <v/>
      </c>
      <c r="N170" t="str">
        <f>IF(B170="","","No")</f>
        <v/>
      </c>
    </row>
    <row r="171" spans="1:14" x14ac:dyDescent="0.25">
      <c r="M171" t="str">
        <f>IF(B170="","","Per well")</f>
        <v/>
      </c>
      <c r="N171" t="str">
        <f>IF(B170="","","On source")</f>
        <v/>
      </c>
    </row>
    <row r="172" spans="1:14" x14ac:dyDescent="0.25">
      <c r="B172" t="str">
        <f>IF(B170="","",1)</f>
        <v/>
      </c>
      <c r="C172" t="str">
        <f>IF(B170="","",2)</f>
        <v/>
      </c>
      <c r="D172" t="str">
        <f>IF(B170="","",3)</f>
        <v/>
      </c>
      <c r="E172" t="str">
        <f>IF(B170="","",4)</f>
        <v/>
      </c>
      <c r="F172" t="str">
        <f>IF(B170="","",5)</f>
        <v/>
      </c>
      <c r="G172" t="str">
        <f>IF(B170="","",6)</f>
        <v/>
      </c>
      <c r="H172" t="str">
        <f>IF(B170="","",7)</f>
        <v/>
      </c>
      <c r="I172" t="str">
        <f>IF(B170="","",8)</f>
        <v/>
      </c>
      <c r="J172" t="str">
        <f>IF(B170="","",9)</f>
        <v/>
      </c>
      <c r="K172" t="str">
        <f>IF(B170="","",10)</f>
        <v/>
      </c>
      <c r="L172" t="str">
        <f>IF(B170="","",11)</f>
        <v/>
      </c>
      <c r="M172" t="str">
        <f>IF(B170="","",12)</f>
        <v/>
      </c>
    </row>
    <row r="173" spans="1:14" x14ac:dyDescent="0.25">
      <c r="A173" t="str">
        <f>IF(B170="","","A")</f>
        <v/>
      </c>
      <c r="B173" s="10" t="str">
        <f>IF($B$170="","",IF(VLOOKUP($B$170,Samples!$A$3:$D$100,2,FALSE)='Intermediate Lookups'!$A2&amp;'Intermediate Lookups'!B$1,$B$170, ""))</f>
        <v/>
      </c>
      <c r="C173" s="10" t="str">
        <f>IF($B$170="","",IF(VLOOKUP($B$170,Samples!$A$3:$D$100,2,FALSE)='Intermediate Lookups'!$A2&amp;'Intermediate Lookups'!C$1,$B$170, ""))</f>
        <v/>
      </c>
      <c r="D173" s="10" t="str">
        <f>IF($B$170="","",IF(VLOOKUP($B$170,Samples!$A$3:$D$100,2,FALSE)='Intermediate Lookups'!$A2&amp;'Intermediate Lookups'!D$1,$B$170, ""))</f>
        <v/>
      </c>
      <c r="E173" s="10" t="str">
        <f>IF($B$170="","",IF(VLOOKUP($B$170,Samples!$A$3:$D$100,2,FALSE)='Intermediate Lookups'!$A2&amp;'Intermediate Lookups'!E$1,$B$170, ""))</f>
        <v/>
      </c>
      <c r="F173" s="10" t="str">
        <f>IF($B$170="","",IF(VLOOKUP($B$170,Samples!$A$3:$D$100,2,FALSE)='Intermediate Lookups'!$A2&amp;'Intermediate Lookups'!F$1,$B$170, ""))</f>
        <v/>
      </c>
      <c r="G173" s="10" t="str">
        <f>IF($B$170="","",IF(VLOOKUP($B$170,Samples!$A$3:$D$100,2,FALSE)='Intermediate Lookups'!$A2&amp;'Intermediate Lookups'!G$1,$B$170, ""))</f>
        <v/>
      </c>
      <c r="H173" s="10" t="str">
        <f>IF($B$170="","",IF(VLOOKUP($B$170,Samples!$A$3:$D$100,2,FALSE)='Intermediate Lookups'!$A2&amp;'Intermediate Lookups'!H$1,$B$170, ""))</f>
        <v/>
      </c>
      <c r="I173" s="10" t="str">
        <f>IF($B$170="","",IF(VLOOKUP($B$170,Samples!$A$3:$D$100,2,FALSE)='Intermediate Lookups'!$A2&amp;'Intermediate Lookups'!I$1,$B$170, ""))</f>
        <v/>
      </c>
      <c r="J173" s="10" t="str">
        <f>IF($B$170="","",IF(VLOOKUP($B$170,Samples!$A$3:$D$100,2,FALSE)='Intermediate Lookups'!$A2&amp;'Intermediate Lookups'!J$1,$B$170, ""))</f>
        <v/>
      </c>
      <c r="K173" s="10" t="str">
        <f>IF($B$170="","",IF(VLOOKUP($B$170,Samples!$A$3:$D$100,2,FALSE)='Intermediate Lookups'!$A2&amp;'Intermediate Lookups'!K$1,$B$170, ""))</f>
        <v/>
      </c>
      <c r="L173" s="10" t="str">
        <f>IF($B$170="","",IF(VLOOKUP($B$170,Samples!$A$3:$D$100,2,FALSE)='Intermediate Lookups'!$A2&amp;'Intermediate Lookups'!L$1,$B$170, ""))</f>
        <v/>
      </c>
      <c r="M173" s="10" t="str">
        <f>IF($B$170="","",IF(VLOOKUP($B$170,Samples!$A$3:$D$100,2,FALSE)='Intermediate Lookups'!$A2&amp;'Intermediate Lookups'!M$1,$B$170, ""))</f>
        <v/>
      </c>
    </row>
    <row r="174" spans="1:14" x14ac:dyDescent="0.25">
      <c r="A174" t="str">
        <f>IF(B170="","","B")</f>
        <v/>
      </c>
      <c r="B174" s="10" t="str">
        <f>IF($B$170="","",IF(VLOOKUP($B$170,Samples!$A$3:$D$100,2,FALSE)='Intermediate Lookups'!$A3&amp;'Intermediate Lookups'!B$1,$B$170, ""))</f>
        <v/>
      </c>
      <c r="C174" s="10" t="str">
        <f>IF($B$170="","",IF(VLOOKUP($B$170,Samples!$A$3:$D$100,2,FALSE)='Intermediate Lookups'!$A3&amp;'Intermediate Lookups'!C$1,$B$170, ""))</f>
        <v/>
      </c>
      <c r="D174" s="10" t="str">
        <f>IF($B$170="","",IF(VLOOKUP($B$170,Samples!$A$3:$D$100,2,FALSE)='Intermediate Lookups'!$A3&amp;'Intermediate Lookups'!D$1,$B$170, ""))</f>
        <v/>
      </c>
      <c r="E174" s="10" t="str">
        <f>IF($B$170="","",IF(VLOOKUP($B$170,Samples!$A$3:$D$100,2,FALSE)='Intermediate Lookups'!$A3&amp;'Intermediate Lookups'!E$1,$B$170, ""))</f>
        <v/>
      </c>
      <c r="F174" s="10" t="str">
        <f>IF($B$170="","",IF(VLOOKUP($B$170,Samples!$A$3:$D$100,2,FALSE)='Intermediate Lookups'!$A3&amp;'Intermediate Lookups'!F$1,$B$170, ""))</f>
        <v/>
      </c>
      <c r="G174" s="10" t="str">
        <f>IF($B$170="","",IF(VLOOKUP($B$170,Samples!$A$3:$D$100,2,FALSE)='Intermediate Lookups'!$A3&amp;'Intermediate Lookups'!G$1,$B$170, ""))</f>
        <v/>
      </c>
      <c r="H174" s="10" t="str">
        <f>IF($B$170="","",IF(VLOOKUP($B$170,Samples!$A$3:$D$100,2,FALSE)='Intermediate Lookups'!$A3&amp;'Intermediate Lookups'!H$1,$B$170, ""))</f>
        <v/>
      </c>
      <c r="I174" s="10" t="str">
        <f>IF($B$170="","",IF(VLOOKUP($B$170,Samples!$A$3:$D$100,2,FALSE)='Intermediate Lookups'!$A3&amp;'Intermediate Lookups'!I$1,$B$170, ""))</f>
        <v/>
      </c>
      <c r="J174" s="10" t="str">
        <f>IF($B$170="","",IF(VLOOKUP($B$170,Samples!$A$3:$D$100,2,FALSE)='Intermediate Lookups'!$A3&amp;'Intermediate Lookups'!J$1,$B$170, ""))</f>
        <v/>
      </c>
      <c r="K174" s="10" t="str">
        <f>IF($B$170="","",IF(VLOOKUP($B$170,Samples!$A$3:$D$100,2,FALSE)='Intermediate Lookups'!$A3&amp;'Intermediate Lookups'!K$1,$B$170, ""))</f>
        <v/>
      </c>
      <c r="L174" s="10" t="str">
        <f>IF($B$170="","",IF(VLOOKUP($B$170,Samples!$A$3:$D$100,2,FALSE)='Intermediate Lookups'!$A3&amp;'Intermediate Lookups'!L$1,$B$170, ""))</f>
        <v/>
      </c>
      <c r="M174" s="10" t="str">
        <f>IF($B$170="","",IF(VLOOKUP($B$170,Samples!$A$3:$D$100,2,FALSE)='Intermediate Lookups'!$A3&amp;'Intermediate Lookups'!M$1,$B$170, ""))</f>
        <v/>
      </c>
    </row>
    <row r="175" spans="1:14" x14ac:dyDescent="0.25">
      <c r="A175" t="str">
        <f>IF(B170="","","C")</f>
        <v/>
      </c>
      <c r="B175" s="10" t="str">
        <f>IF($B$170="","",IF(VLOOKUP($B$170,Samples!$A$3:$D$100,2,FALSE)='Intermediate Lookups'!$A4&amp;'Intermediate Lookups'!B$1,$B$170, ""))</f>
        <v/>
      </c>
      <c r="C175" s="10" t="str">
        <f>IF($B$170="","",IF(VLOOKUP($B$170,Samples!$A$3:$D$100,2,FALSE)='Intermediate Lookups'!$A4&amp;'Intermediate Lookups'!C$1,$B$170, ""))</f>
        <v/>
      </c>
      <c r="D175" s="10" t="str">
        <f>IF($B$170="","",IF(VLOOKUP($B$170,Samples!$A$3:$D$100,2,FALSE)='Intermediate Lookups'!$A4&amp;'Intermediate Lookups'!D$1,$B$170, ""))</f>
        <v/>
      </c>
      <c r="E175" s="10" t="str">
        <f>IF($B$170="","",IF(VLOOKUP($B$170,Samples!$A$3:$D$100,2,FALSE)='Intermediate Lookups'!$A4&amp;'Intermediate Lookups'!E$1,$B$170, ""))</f>
        <v/>
      </c>
      <c r="F175" s="10" t="str">
        <f>IF($B$170="","",IF(VLOOKUP($B$170,Samples!$A$3:$D$100,2,FALSE)='Intermediate Lookups'!$A4&amp;'Intermediate Lookups'!F$1,$B$170, ""))</f>
        <v/>
      </c>
      <c r="G175" s="10" t="str">
        <f>IF($B$170="","",IF(VLOOKUP($B$170,Samples!$A$3:$D$100,2,FALSE)='Intermediate Lookups'!$A4&amp;'Intermediate Lookups'!G$1,$B$170, ""))</f>
        <v/>
      </c>
      <c r="H175" s="10" t="str">
        <f>IF($B$170="","",IF(VLOOKUP($B$170,Samples!$A$3:$D$100,2,FALSE)='Intermediate Lookups'!$A4&amp;'Intermediate Lookups'!H$1,$B$170, ""))</f>
        <v/>
      </c>
      <c r="I175" s="10" t="str">
        <f>IF($B$170="","",IF(VLOOKUP($B$170,Samples!$A$3:$D$100,2,FALSE)='Intermediate Lookups'!$A4&amp;'Intermediate Lookups'!I$1,$B$170, ""))</f>
        <v/>
      </c>
      <c r="J175" s="10" t="str">
        <f>IF($B$170="","",IF(VLOOKUP($B$170,Samples!$A$3:$D$100,2,FALSE)='Intermediate Lookups'!$A4&amp;'Intermediate Lookups'!J$1,$B$170, ""))</f>
        <v/>
      </c>
      <c r="K175" s="10" t="str">
        <f>IF($B$170="","",IF(VLOOKUP($B$170,Samples!$A$3:$D$100,2,FALSE)='Intermediate Lookups'!$A4&amp;'Intermediate Lookups'!K$1,$B$170, ""))</f>
        <v/>
      </c>
      <c r="L175" s="10" t="str">
        <f>IF($B$170="","",IF(VLOOKUP($B$170,Samples!$A$3:$D$100,2,FALSE)='Intermediate Lookups'!$A4&amp;'Intermediate Lookups'!L$1,$B$170, ""))</f>
        <v/>
      </c>
      <c r="M175" s="10" t="str">
        <f>IF($B$170="","",IF(VLOOKUP($B$170,Samples!$A$3:$D$100,2,FALSE)='Intermediate Lookups'!$A4&amp;'Intermediate Lookups'!M$1,$B$170, ""))</f>
        <v/>
      </c>
    </row>
    <row r="176" spans="1:14" x14ac:dyDescent="0.25">
      <c r="A176" t="str">
        <f>IF(B170="","","D")</f>
        <v/>
      </c>
      <c r="B176" s="10" t="str">
        <f>IF($B$170="","",IF(VLOOKUP($B$170,Samples!$A$3:$D$100,2,FALSE)='Intermediate Lookups'!$A5&amp;'Intermediate Lookups'!B$1,$B$170, ""))</f>
        <v/>
      </c>
      <c r="C176" s="10" t="str">
        <f>IF($B$170="","",IF(VLOOKUP($B$170,Samples!$A$3:$D$100,2,FALSE)='Intermediate Lookups'!$A5&amp;'Intermediate Lookups'!C$1,$B$170, ""))</f>
        <v/>
      </c>
      <c r="D176" s="10" t="str">
        <f>IF($B$170="","",IF(VLOOKUP($B$170,Samples!$A$3:$D$100,2,FALSE)='Intermediate Lookups'!$A5&amp;'Intermediate Lookups'!D$1,$B$170, ""))</f>
        <v/>
      </c>
      <c r="E176" s="10" t="str">
        <f>IF($B$170="","",IF(VLOOKUP($B$170,Samples!$A$3:$D$100,2,FALSE)='Intermediate Lookups'!$A5&amp;'Intermediate Lookups'!E$1,$B$170, ""))</f>
        <v/>
      </c>
      <c r="F176" s="10" t="str">
        <f>IF($B$170="","",IF(VLOOKUP($B$170,Samples!$A$3:$D$100,2,FALSE)='Intermediate Lookups'!$A5&amp;'Intermediate Lookups'!F$1,$B$170, ""))</f>
        <v/>
      </c>
      <c r="G176" s="10" t="str">
        <f>IF($B$170="","",IF(VLOOKUP($B$170,Samples!$A$3:$D$100,2,FALSE)='Intermediate Lookups'!$A5&amp;'Intermediate Lookups'!G$1,$B$170, ""))</f>
        <v/>
      </c>
      <c r="H176" s="10" t="str">
        <f>IF($B$170="","",IF(VLOOKUP($B$170,Samples!$A$3:$D$100,2,FALSE)='Intermediate Lookups'!$A5&amp;'Intermediate Lookups'!H$1,$B$170, ""))</f>
        <v/>
      </c>
      <c r="I176" s="10" t="str">
        <f>IF($B$170="","",IF(VLOOKUP($B$170,Samples!$A$3:$D$100,2,FALSE)='Intermediate Lookups'!$A5&amp;'Intermediate Lookups'!I$1,$B$170, ""))</f>
        <v/>
      </c>
      <c r="J176" s="10" t="str">
        <f>IF($B$170="","",IF(VLOOKUP($B$170,Samples!$A$3:$D$100,2,FALSE)='Intermediate Lookups'!$A5&amp;'Intermediate Lookups'!J$1,$B$170, ""))</f>
        <v/>
      </c>
      <c r="K176" s="10" t="str">
        <f>IF($B$170="","",IF(VLOOKUP($B$170,Samples!$A$3:$D$100,2,FALSE)='Intermediate Lookups'!$A5&amp;'Intermediate Lookups'!K$1,$B$170, ""))</f>
        <v/>
      </c>
      <c r="L176" s="10" t="str">
        <f>IF($B$170="","",IF(VLOOKUP($B$170,Samples!$A$3:$D$100,2,FALSE)='Intermediate Lookups'!$A5&amp;'Intermediate Lookups'!L$1,$B$170, ""))</f>
        <v/>
      </c>
      <c r="M176" s="10" t="str">
        <f>IF($B$170="","",IF(VLOOKUP($B$170,Samples!$A$3:$D$100,2,FALSE)='Intermediate Lookups'!$A5&amp;'Intermediate Lookups'!M$1,$B$170, ""))</f>
        <v/>
      </c>
    </row>
    <row r="177" spans="1:14" x14ac:dyDescent="0.25">
      <c r="A177" t="str">
        <f>IF(B170="","","E")</f>
        <v/>
      </c>
      <c r="B177" s="10" t="str">
        <f>IF($B$170="","",IF(VLOOKUP($B$170,Samples!$A$3:$D$100,2,FALSE)='Intermediate Lookups'!$A6&amp;'Intermediate Lookups'!B$1,$B$170, ""))</f>
        <v/>
      </c>
      <c r="C177" s="10" t="str">
        <f>IF($B$170="","",IF(VLOOKUP($B$170,Samples!$A$3:$D$100,2,FALSE)='Intermediate Lookups'!$A6&amp;'Intermediate Lookups'!C$1,$B$170, ""))</f>
        <v/>
      </c>
      <c r="D177" s="10" t="str">
        <f>IF($B$170="","",IF(VLOOKUP($B$170,Samples!$A$3:$D$100,2,FALSE)='Intermediate Lookups'!$A6&amp;'Intermediate Lookups'!D$1,$B$170, ""))</f>
        <v/>
      </c>
      <c r="E177" s="10" t="str">
        <f>IF($B$170="","",IF(VLOOKUP($B$170,Samples!$A$3:$D$100,2,FALSE)='Intermediate Lookups'!$A6&amp;'Intermediate Lookups'!E$1,$B$170, ""))</f>
        <v/>
      </c>
      <c r="F177" s="10" t="str">
        <f>IF($B$170="","",IF(VLOOKUP($B$170,Samples!$A$3:$D$100,2,FALSE)='Intermediate Lookups'!$A6&amp;'Intermediate Lookups'!F$1,$B$170, ""))</f>
        <v/>
      </c>
      <c r="G177" s="10" t="str">
        <f>IF($B$170="","",IF(VLOOKUP($B$170,Samples!$A$3:$D$100,2,FALSE)='Intermediate Lookups'!$A6&amp;'Intermediate Lookups'!G$1,$B$170, ""))</f>
        <v/>
      </c>
      <c r="H177" s="10" t="str">
        <f>IF($B$170="","",IF(VLOOKUP($B$170,Samples!$A$3:$D$100,2,FALSE)='Intermediate Lookups'!$A6&amp;'Intermediate Lookups'!H$1,$B$170, ""))</f>
        <v/>
      </c>
      <c r="I177" s="10" t="str">
        <f>IF($B$170="","",IF(VLOOKUP($B$170,Samples!$A$3:$D$100,2,FALSE)='Intermediate Lookups'!$A6&amp;'Intermediate Lookups'!I$1,$B$170, ""))</f>
        <v/>
      </c>
      <c r="J177" s="10" t="str">
        <f>IF($B$170="","",IF(VLOOKUP($B$170,Samples!$A$3:$D$100,2,FALSE)='Intermediate Lookups'!$A6&amp;'Intermediate Lookups'!J$1,$B$170, ""))</f>
        <v/>
      </c>
      <c r="K177" s="10" t="str">
        <f>IF($B$170="","",IF(VLOOKUP($B$170,Samples!$A$3:$D$100,2,FALSE)='Intermediate Lookups'!$A6&amp;'Intermediate Lookups'!K$1,$B$170, ""))</f>
        <v/>
      </c>
      <c r="L177" s="10" t="str">
        <f>IF($B$170="","",IF(VLOOKUP($B$170,Samples!$A$3:$D$100,2,FALSE)='Intermediate Lookups'!$A6&amp;'Intermediate Lookups'!L$1,$B$170, ""))</f>
        <v/>
      </c>
      <c r="M177" s="10" t="str">
        <f>IF($B$170="","",IF(VLOOKUP($B$170,Samples!$A$3:$D$100,2,FALSE)='Intermediate Lookups'!$A6&amp;'Intermediate Lookups'!M$1,$B$170, ""))</f>
        <v/>
      </c>
    </row>
    <row r="178" spans="1:14" x14ac:dyDescent="0.25">
      <c r="A178" t="str">
        <f>IF(B170="","","F")</f>
        <v/>
      </c>
      <c r="B178" s="10" t="str">
        <f>IF($B$170="","",IF(VLOOKUP($B$170,Samples!$A$3:$D$100,2,FALSE)='Intermediate Lookups'!$A7&amp;'Intermediate Lookups'!B$1,$B$170, ""))</f>
        <v/>
      </c>
      <c r="C178" s="10" t="str">
        <f>IF($B$170="","",IF(VLOOKUP($B$170,Samples!$A$3:$D$100,2,FALSE)='Intermediate Lookups'!$A7&amp;'Intermediate Lookups'!C$1,$B$170, ""))</f>
        <v/>
      </c>
      <c r="D178" s="10" t="str">
        <f>IF($B$170="","",IF(VLOOKUP($B$170,Samples!$A$3:$D$100,2,FALSE)='Intermediate Lookups'!$A7&amp;'Intermediate Lookups'!D$1,$B$170, ""))</f>
        <v/>
      </c>
      <c r="E178" s="10" t="str">
        <f>IF($B$170="","",IF(VLOOKUP($B$170,Samples!$A$3:$D$100,2,FALSE)='Intermediate Lookups'!$A7&amp;'Intermediate Lookups'!E$1,$B$170, ""))</f>
        <v/>
      </c>
      <c r="F178" s="10" t="str">
        <f>IF($B$170="","",IF(VLOOKUP($B$170,Samples!$A$3:$D$100,2,FALSE)='Intermediate Lookups'!$A7&amp;'Intermediate Lookups'!F$1,$B$170, ""))</f>
        <v/>
      </c>
      <c r="G178" s="10" t="str">
        <f>IF($B$170="","",IF(VLOOKUP($B$170,Samples!$A$3:$D$100,2,FALSE)='Intermediate Lookups'!$A7&amp;'Intermediate Lookups'!G$1,$B$170, ""))</f>
        <v/>
      </c>
      <c r="H178" s="10" t="str">
        <f>IF($B$170="","",IF(VLOOKUP($B$170,Samples!$A$3:$D$100,2,FALSE)='Intermediate Lookups'!$A7&amp;'Intermediate Lookups'!H$1,$B$170, ""))</f>
        <v/>
      </c>
      <c r="I178" s="10" t="str">
        <f>IF($B$170="","",IF(VLOOKUP($B$170,Samples!$A$3:$D$100,2,FALSE)='Intermediate Lookups'!$A7&amp;'Intermediate Lookups'!I$1,$B$170, ""))</f>
        <v/>
      </c>
      <c r="J178" s="10" t="str">
        <f>IF($B$170="","",IF(VLOOKUP($B$170,Samples!$A$3:$D$100,2,FALSE)='Intermediate Lookups'!$A7&amp;'Intermediate Lookups'!J$1,$B$170, ""))</f>
        <v/>
      </c>
      <c r="K178" s="10" t="str">
        <f>IF($B$170="","",IF(VLOOKUP($B$170,Samples!$A$3:$D$100,2,FALSE)='Intermediate Lookups'!$A7&amp;'Intermediate Lookups'!K$1,$B$170, ""))</f>
        <v/>
      </c>
      <c r="L178" s="10" t="str">
        <f>IF($B$170="","",IF(VLOOKUP($B$170,Samples!$A$3:$D$100,2,FALSE)='Intermediate Lookups'!$A7&amp;'Intermediate Lookups'!L$1,$B$170, ""))</f>
        <v/>
      </c>
      <c r="M178" s="10" t="str">
        <f>IF($B$170="","",IF(VLOOKUP($B$170,Samples!$A$3:$D$100,2,FALSE)='Intermediate Lookups'!$A7&amp;'Intermediate Lookups'!M$1,$B$170, ""))</f>
        <v/>
      </c>
    </row>
    <row r="179" spans="1:14" x14ac:dyDescent="0.25">
      <c r="A179" t="str">
        <f>IF(B170="","","G")</f>
        <v/>
      </c>
      <c r="B179" s="10" t="str">
        <f>IF($B$170="","",IF(VLOOKUP($B$170,Samples!$A$3:$D$100,2,FALSE)='Intermediate Lookups'!$A8&amp;'Intermediate Lookups'!B$1,$B$170, ""))</f>
        <v/>
      </c>
      <c r="C179" s="10" t="str">
        <f>IF($B$170="","",IF(VLOOKUP($B$170,Samples!$A$3:$D$100,2,FALSE)='Intermediate Lookups'!$A8&amp;'Intermediate Lookups'!C$1,$B$170, ""))</f>
        <v/>
      </c>
      <c r="D179" s="10" t="str">
        <f>IF($B$170="","",IF(VLOOKUP($B$170,Samples!$A$3:$D$100,2,FALSE)='Intermediate Lookups'!$A8&amp;'Intermediate Lookups'!D$1,$B$170, ""))</f>
        <v/>
      </c>
      <c r="E179" s="10" t="str">
        <f>IF($B$170="","",IF(VLOOKUP($B$170,Samples!$A$3:$D$100,2,FALSE)='Intermediate Lookups'!$A8&amp;'Intermediate Lookups'!E$1,$B$170, ""))</f>
        <v/>
      </c>
      <c r="F179" s="10" t="str">
        <f>IF($B$170="","",IF(VLOOKUP($B$170,Samples!$A$3:$D$100,2,FALSE)='Intermediate Lookups'!$A8&amp;'Intermediate Lookups'!F$1,$B$170, ""))</f>
        <v/>
      </c>
      <c r="G179" s="10" t="str">
        <f>IF($B$170="","",IF(VLOOKUP($B$170,Samples!$A$3:$D$100,2,FALSE)='Intermediate Lookups'!$A8&amp;'Intermediate Lookups'!G$1,$B$170, ""))</f>
        <v/>
      </c>
      <c r="H179" s="10" t="str">
        <f>IF($B$170="","",IF(VLOOKUP($B$170,Samples!$A$3:$D$100,2,FALSE)='Intermediate Lookups'!$A8&amp;'Intermediate Lookups'!H$1,$B$170, ""))</f>
        <v/>
      </c>
      <c r="I179" s="10" t="str">
        <f>IF($B$170="","",IF(VLOOKUP($B$170,Samples!$A$3:$D$100,2,FALSE)='Intermediate Lookups'!$A8&amp;'Intermediate Lookups'!I$1,$B$170, ""))</f>
        <v/>
      </c>
      <c r="J179" s="10" t="str">
        <f>IF($B$170="","",IF(VLOOKUP($B$170,Samples!$A$3:$D$100,2,FALSE)='Intermediate Lookups'!$A8&amp;'Intermediate Lookups'!J$1,$B$170, ""))</f>
        <v/>
      </c>
      <c r="K179" s="10" t="str">
        <f>IF($B$170="","",IF(VLOOKUP($B$170,Samples!$A$3:$D$100,2,FALSE)='Intermediate Lookups'!$A8&amp;'Intermediate Lookups'!K$1,$B$170, ""))</f>
        <v/>
      </c>
      <c r="L179" s="10" t="str">
        <f>IF($B$170="","",IF(VLOOKUP($B$170,Samples!$A$3:$D$100,2,FALSE)='Intermediate Lookups'!$A8&amp;'Intermediate Lookups'!L$1,$B$170, ""))</f>
        <v/>
      </c>
      <c r="M179" s="10" t="str">
        <f>IF($B$170="","",IF(VLOOKUP($B$170,Samples!$A$3:$D$100,2,FALSE)='Intermediate Lookups'!$A8&amp;'Intermediate Lookups'!M$1,$B$170, ""))</f>
        <v/>
      </c>
    </row>
    <row r="180" spans="1:14" x14ac:dyDescent="0.25">
      <c r="A180" t="str">
        <f>IF(B170="","","H")</f>
        <v/>
      </c>
      <c r="B180" s="10" t="str">
        <f>IF($B$170="","",IF(VLOOKUP($B$170,Samples!$A$3:$D$100,2,FALSE)='Intermediate Lookups'!$A9&amp;'Intermediate Lookups'!B$1,$B$170, ""))</f>
        <v/>
      </c>
      <c r="C180" s="10" t="str">
        <f>IF($B$170="","",IF(VLOOKUP($B$170,Samples!$A$3:$D$100,2,FALSE)='Intermediate Lookups'!$A9&amp;'Intermediate Lookups'!C$1,$B$170, ""))</f>
        <v/>
      </c>
      <c r="D180" s="10" t="str">
        <f>IF($B$170="","",IF(VLOOKUP($B$170,Samples!$A$3:$D$100,2,FALSE)='Intermediate Lookups'!$A9&amp;'Intermediate Lookups'!D$1,$B$170, ""))</f>
        <v/>
      </c>
      <c r="E180" s="10" t="str">
        <f>IF($B$170="","",IF(VLOOKUP($B$170,Samples!$A$3:$D$100,2,FALSE)='Intermediate Lookups'!$A9&amp;'Intermediate Lookups'!E$1,$B$170, ""))</f>
        <v/>
      </c>
      <c r="F180" s="10" t="str">
        <f>IF($B$170="","",IF(VLOOKUP($B$170,Samples!$A$3:$D$100,2,FALSE)='Intermediate Lookups'!$A9&amp;'Intermediate Lookups'!F$1,$B$170, ""))</f>
        <v/>
      </c>
      <c r="G180" s="10" t="str">
        <f>IF($B$170="","",IF(VLOOKUP($B$170,Samples!$A$3:$D$100,2,FALSE)='Intermediate Lookups'!$A9&amp;'Intermediate Lookups'!G$1,$B$170, ""))</f>
        <v/>
      </c>
      <c r="H180" s="10" t="str">
        <f>IF($B$170="","",IF(VLOOKUP($B$170,Samples!$A$3:$D$100,2,FALSE)='Intermediate Lookups'!$A9&amp;'Intermediate Lookups'!H$1,$B$170, ""))</f>
        <v/>
      </c>
      <c r="I180" s="10" t="str">
        <f>IF($B$170="","",IF(VLOOKUP($B$170,Samples!$A$3:$D$100,2,FALSE)='Intermediate Lookups'!$A9&amp;'Intermediate Lookups'!I$1,$B$170, ""))</f>
        <v/>
      </c>
      <c r="J180" s="10" t="str">
        <f>IF($B$170="","",IF(VLOOKUP($B$170,Samples!$A$3:$D$100,2,FALSE)='Intermediate Lookups'!$A9&amp;'Intermediate Lookups'!J$1,$B$170, ""))</f>
        <v/>
      </c>
      <c r="K180" s="10" t="str">
        <f>IF($B$170="","",IF(VLOOKUP($B$170,Samples!$A$3:$D$100,2,FALSE)='Intermediate Lookups'!$A9&amp;'Intermediate Lookups'!K$1,$B$170, ""))</f>
        <v/>
      </c>
      <c r="L180" s="10" t="str">
        <f>IF($B$170="","",IF(VLOOKUP($B$170,Samples!$A$3:$D$100,2,FALSE)='Intermediate Lookups'!$A9&amp;'Intermediate Lookups'!L$1,$B$170, ""))</f>
        <v/>
      </c>
      <c r="M180" s="10" t="str">
        <f>IF($B$170="","",IF(VLOOKUP($B$170,Samples!$A$3:$D$100,2,FALSE)='Intermediate Lookups'!$A9&amp;'Intermediate Lookups'!M$1,$B$170, ""))</f>
        <v/>
      </c>
    </row>
    <row r="182" spans="1:14" x14ac:dyDescent="0.25">
      <c r="A182" t="str">
        <f>IF(B182="","","Pipetting step")</f>
        <v/>
      </c>
      <c r="B182" t="str">
        <f>IF(ISBLANK(Samples!A68),"",Samples!A68)</f>
        <v/>
      </c>
      <c r="C182" t="str">
        <f>IF(B182="","",VLOOKUP(B182,Samples!$A$3:$D$100,4,FALSE))</f>
        <v/>
      </c>
      <c r="D182" t="str">
        <f>IF(B182="","",8)</f>
        <v/>
      </c>
      <c r="E182" t="str">
        <f>IF(B182="","",12)</f>
        <v/>
      </c>
      <c r="F182" t="str">
        <f>IF(B182="","","Standard")</f>
        <v/>
      </c>
      <c r="G182" t="str">
        <f>IF(B182="","","Color")</f>
        <v/>
      </c>
      <c r="I182" t="str">
        <f>IF(B182="","",6)</f>
        <v/>
      </c>
      <c r="J182" t="str">
        <f>IF(B182="","",6)</f>
        <v/>
      </c>
      <c r="K182" t="str">
        <f>IF(B182="","","Normal")</f>
        <v/>
      </c>
      <c r="L182" t="str">
        <f>IF(B182="","","Single-channel")</f>
        <v/>
      </c>
      <c r="M182" t="str">
        <f>IF(B182="","","No")</f>
        <v/>
      </c>
      <c r="N182" t="str">
        <f>IF(B182="","","No")</f>
        <v/>
      </c>
    </row>
    <row r="183" spans="1:14" x14ac:dyDescent="0.25">
      <c r="M183" t="str">
        <f>IF(B182="","","Per well")</f>
        <v/>
      </c>
      <c r="N183" t="str">
        <f>IF(B182="","","On source")</f>
        <v/>
      </c>
    </row>
    <row r="184" spans="1:14" x14ac:dyDescent="0.25">
      <c r="B184" t="str">
        <f>IF(B182="","",1)</f>
        <v/>
      </c>
      <c r="C184" t="str">
        <f>IF(B182="","",2)</f>
        <v/>
      </c>
      <c r="D184" t="str">
        <f>IF(B182="","",3)</f>
        <v/>
      </c>
      <c r="E184" t="str">
        <f>IF(B182="","",4)</f>
        <v/>
      </c>
      <c r="F184" t="str">
        <f>IF(B182="","",5)</f>
        <v/>
      </c>
      <c r="G184" t="str">
        <f>IF(B182="","",6)</f>
        <v/>
      </c>
      <c r="H184" t="str">
        <f>IF(B182="","",7)</f>
        <v/>
      </c>
      <c r="I184" t="str">
        <f>IF(B182="","",8)</f>
        <v/>
      </c>
      <c r="J184" t="str">
        <f>IF(B182="","",9)</f>
        <v/>
      </c>
      <c r="K184" t="str">
        <f>IF(B182="","",10)</f>
        <v/>
      </c>
      <c r="L184" t="str">
        <f>IF(B182="","",11)</f>
        <v/>
      </c>
      <c r="M184" t="str">
        <f>IF(B182="","",12)</f>
        <v/>
      </c>
    </row>
    <row r="185" spans="1:14" x14ac:dyDescent="0.25">
      <c r="A185" t="str">
        <f>IF(B182="","","A")</f>
        <v/>
      </c>
      <c r="B185" s="10" t="str">
        <f>IF($B$182="","",IF(VLOOKUP($B$182,Samples!$A$3:$D$100,2,FALSE)='Intermediate Lookups'!$A2&amp;'Intermediate Lookups'!B$1,$B$182, ""))</f>
        <v/>
      </c>
      <c r="C185" s="10" t="str">
        <f>IF($B$182="","",IF(VLOOKUP($B$182,Samples!$A$3:$D$100,2,FALSE)='Intermediate Lookups'!$A2&amp;'Intermediate Lookups'!C$1,$B$182, ""))</f>
        <v/>
      </c>
      <c r="D185" s="10" t="str">
        <f>IF($B$182="","",IF(VLOOKUP($B$182,Samples!$A$3:$D$100,2,FALSE)='Intermediate Lookups'!$A2&amp;'Intermediate Lookups'!D$1,$B$182, ""))</f>
        <v/>
      </c>
      <c r="E185" s="10" t="str">
        <f>IF($B$182="","",IF(VLOOKUP($B$182,Samples!$A$3:$D$100,2,FALSE)='Intermediate Lookups'!$A2&amp;'Intermediate Lookups'!E$1,$B$182, ""))</f>
        <v/>
      </c>
      <c r="F185" s="10" t="str">
        <f>IF($B$182="","",IF(VLOOKUP($B$182,Samples!$A$3:$D$100,2,FALSE)='Intermediate Lookups'!$A2&amp;'Intermediate Lookups'!F$1,$B$182, ""))</f>
        <v/>
      </c>
      <c r="G185" s="10" t="str">
        <f>IF($B$182="","",IF(VLOOKUP($B$182,Samples!$A$3:$D$100,2,FALSE)='Intermediate Lookups'!$A2&amp;'Intermediate Lookups'!G$1,$B$182, ""))</f>
        <v/>
      </c>
      <c r="H185" s="10" t="str">
        <f>IF($B$182="","",IF(VLOOKUP($B$182,Samples!$A$3:$D$100,2,FALSE)='Intermediate Lookups'!$A2&amp;'Intermediate Lookups'!H$1,$B$182, ""))</f>
        <v/>
      </c>
      <c r="I185" s="10" t="str">
        <f>IF($B$182="","",IF(VLOOKUP($B$182,Samples!$A$3:$D$100,2,FALSE)='Intermediate Lookups'!$A2&amp;'Intermediate Lookups'!I$1,$B$182, ""))</f>
        <v/>
      </c>
      <c r="J185" s="10" t="str">
        <f>IF($B$182="","",IF(VLOOKUP($B$182,Samples!$A$3:$D$100,2,FALSE)='Intermediate Lookups'!$A2&amp;'Intermediate Lookups'!J$1,$B$182, ""))</f>
        <v/>
      </c>
      <c r="K185" s="10" t="str">
        <f>IF($B$182="","",IF(VLOOKUP($B$182,Samples!$A$3:$D$100,2,FALSE)='Intermediate Lookups'!$A2&amp;'Intermediate Lookups'!K$1,$B$182, ""))</f>
        <v/>
      </c>
      <c r="L185" s="10" t="str">
        <f>IF($B$182="","",IF(VLOOKUP($B$182,Samples!$A$3:$D$100,2,FALSE)='Intermediate Lookups'!$A2&amp;'Intermediate Lookups'!L$1,$B$182, ""))</f>
        <v/>
      </c>
      <c r="M185" s="10" t="str">
        <f>IF($B$182="","",IF(VLOOKUP($B$182,Samples!$A$3:$D$100,2,FALSE)='Intermediate Lookups'!$A2&amp;'Intermediate Lookups'!M$1,$B$182, ""))</f>
        <v/>
      </c>
    </row>
    <row r="186" spans="1:14" x14ac:dyDescent="0.25">
      <c r="A186" t="str">
        <f>IF(B182="","","B")</f>
        <v/>
      </c>
      <c r="B186" s="10" t="str">
        <f>IF($B$182="","",IF(VLOOKUP($B$182,Samples!$A$3:$D$100,2,FALSE)='Intermediate Lookups'!$A3&amp;'Intermediate Lookups'!B$1,$B$182, ""))</f>
        <v/>
      </c>
      <c r="C186" s="10" t="str">
        <f>IF($B$182="","",IF(VLOOKUP($B$182,Samples!$A$3:$D$100,2,FALSE)='Intermediate Lookups'!$A3&amp;'Intermediate Lookups'!C$1,$B$182, ""))</f>
        <v/>
      </c>
      <c r="D186" s="10" t="str">
        <f>IF($B$182="","",IF(VLOOKUP($B$182,Samples!$A$3:$D$100,2,FALSE)='Intermediate Lookups'!$A3&amp;'Intermediate Lookups'!D$1,$B$182, ""))</f>
        <v/>
      </c>
      <c r="E186" s="10" t="str">
        <f>IF($B$182="","",IF(VLOOKUP($B$182,Samples!$A$3:$D$100,2,FALSE)='Intermediate Lookups'!$A3&amp;'Intermediate Lookups'!E$1,$B$182, ""))</f>
        <v/>
      </c>
      <c r="F186" s="10" t="str">
        <f>IF($B$182="","",IF(VLOOKUP($B$182,Samples!$A$3:$D$100,2,FALSE)='Intermediate Lookups'!$A3&amp;'Intermediate Lookups'!F$1,$B$182, ""))</f>
        <v/>
      </c>
      <c r="G186" s="10" t="str">
        <f>IF($B$182="","",IF(VLOOKUP($B$182,Samples!$A$3:$D$100,2,FALSE)='Intermediate Lookups'!$A3&amp;'Intermediate Lookups'!G$1,$B$182, ""))</f>
        <v/>
      </c>
      <c r="H186" s="10" t="str">
        <f>IF($B$182="","",IF(VLOOKUP($B$182,Samples!$A$3:$D$100,2,FALSE)='Intermediate Lookups'!$A3&amp;'Intermediate Lookups'!H$1,$B$182, ""))</f>
        <v/>
      </c>
      <c r="I186" s="10" t="str">
        <f>IF($B$182="","",IF(VLOOKUP($B$182,Samples!$A$3:$D$100,2,FALSE)='Intermediate Lookups'!$A3&amp;'Intermediate Lookups'!I$1,$B$182, ""))</f>
        <v/>
      </c>
      <c r="J186" s="10" t="str">
        <f>IF($B$182="","",IF(VLOOKUP($B$182,Samples!$A$3:$D$100,2,FALSE)='Intermediate Lookups'!$A3&amp;'Intermediate Lookups'!J$1,$B$182, ""))</f>
        <v/>
      </c>
      <c r="K186" s="10" t="str">
        <f>IF($B$182="","",IF(VLOOKUP($B$182,Samples!$A$3:$D$100,2,FALSE)='Intermediate Lookups'!$A3&amp;'Intermediate Lookups'!K$1,$B$182, ""))</f>
        <v/>
      </c>
      <c r="L186" s="10" t="str">
        <f>IF($B$182="","",IF(VLOOKUP($B$182,Samples!$A$3:$D$100,2,FALSE)='Intermediate Lookups'!$A3&amp;'Intermediate Lookups'!L$1,$B$182, ""))</f>
        <v/>
      </c>
      <c r="M186" s="10" t="str">
        <f>IF($B$182="","",IF(VLOOKUP($B$182,Samples!$A$3:$D$100,2,FALSE)='Intermediate Lookups'!$A3&amp;'Intermediate Lookups'!M$1,$B$182, ""))</f>
        <v/>
      </c>
    </row>
    <row r="187" spans="1:14" x14ac:dyDescent="0.25">
      <c r="A187" t="str">
        <f>IF(B182="","","C")</f>
        <v/>
      </c>
      <c r="B187" s="10" t="str">
        <f>IF($B$182="","",IF(VLOOKUP($B$182,Samples!$A$3:$D$100,2,FALSE)='Intermediate Lookups'!$A4&amp;'Intermediate Lookups'!B$1,$B$182, ""))</f>
        <v/>
      </c>
      <c r="C187" s="10" t="str">
        <f>IF($B$182="","",IF(VLOOKUP($B$182,Samples!$A$3:$D$100,2,FALSE)='Intermediate Lookups'!$A4&amp;'Intermediate Lookups'!C$1,$B$182, ""))</f>
        <v/>
      </c>
      <c r="D187" s="10" t="str">
        <f>IF($B$182="","",IF(VLOOKUP($B$182,Samples!$A$3:$D$100,2,FALSE)='Intermediate Lookups'!$A4&amp;'Intermediate Lookups'!D$1,$B$182, ""))</f>
        <v/>
      </c>
      <c r="E187" s="10" t="str">
        <f>IF($B$182="","",IF(VLOOKUP($B$182,Samples!$A$3:$D$100,2,FALSE)='Intermediate Lookups'!$A4&amp;'Intermediate Lookups'!E$1,$B$182, ""))</f>
        <v/>
      </c>
      <c r="F187" s="10" t="str">
        <f>IF($B$182="","",IF(VLOOKUP($B$182,Samples!$A$3:$D$100,2,FALSE)='Intermediate Lookups'!$A4&amp;'Intermediate Lookups'!F$1,$B$182, ""))</f>
        <v/>
      </c>
      <c r="G187" s="10" t="str">
        <f>IF($B$182="","",IF(VLOOKUP($B$182,Samples!$A$3:$D$100,2,FALSE)='Intermediate Lookups'!$A4&amp;'Intermediate Lookups'!G$1,$B$182, ""))</f>
        <v/>
      </c>
      <c r="H187" s="10" t="str">
        <f>IF($B$182="","",IF(VLOOKUP($B$182,Samples!$A$3:$D$100,2,FALSE)='Intermediate Lookups'!$A4&amp;'Intermediate Lookups'!H$1,$B$182, ""))</f>
        <v/>
      </c>
      <c r="I187" s="10" t="str">
        <f>IF($B$182="","",IF(VLOOKUP($B$182,Samples!$A$3:$D$100,2,FALSE)='Intermediate Lookups'!$A4&amp;'Intermediate Lookups'!I$1,$B$182, ""))</f>
        <v/>
      </c>
      <c r="J187" s="10" t="str">
        <f>IF($B$182="","",IF(VLOOKUP($B$182,Samples!$A$3:$D$100,2,FALSE)='Intermediate Lookups'!$A4&amp;'Intermediate Lookups'!J$1,$B$182, ""))</f>
        <v/>
      </c>
      <c r="K187" s="10" t="str">
        <f>IF($B$182="","",IF(VLOOKUP($B$182,Samples!$A$3:$D$100,2,FALSE)='Intermediate Lookups'!$A4&amp;'Intermediate Lookups'!K$1,$B$182, ""))</f>
        <v/>
      </c>
      <c r="L187" s="10" t="str">
        <f>IF($B$182="","",IF(VLOOKUP($B$182,Samples!$A$3:$D$100,2,FALSE)='Intermediate Lookups'!$A4&amp;'Intermediate Lookups'!L$1,$B$182, ""))</f>
        <v/>
      </c>
      <c r="M187" s="10" t="str">
        <f>IF($B$182="","",IF(VLOOKUP($B$182,Samples!$A$3:$D$100,2,FALSE)='Intermediate Lookups'!$A4&amp;'Intermediate Lookups'!M$1,$B$182, ""))</f>
        <v/>
      </c>
    </row>
    <row r="188" spans="1:14" x14ac:dyDescent="0.25">
      <c r="A188" t="str">
        <f>IF(B182="","","D")</f>
        <v/>
      </c>
      <c r="B188" s="10" t="str">
        <f>IF($B$182="","",IF(VLOOKUP($B$182,Samples!$A$3:$D$100,2,FALSE)='Intermediate Lookups'!$A5&amp;'Intermediate Lookups'!B$1,$B$182, ""))</f>
        <v/>
      </c>
      <c r="C188" s="10" t="str">
        <f>IF($B$182="","",IF(VLOOKUP($B$182,Samples!$A$3:$D$100,2,FALSE)='Intermediate Lookups'!$A5&amp;'Intermediate Lookups'!C$1,$B$182, ""))</f>
        <v/>
      </c>
      <c r="D188" s="10" t="str">
        <f>IF($B$182="","",IF(VLOOKUP($B$182,Samples!$A$3:$D$100,2,FALSE)='Intermediate Lookups'!$A5&amp;'Intermediate Lookups'!D$1,$B$182, ""))</f>
        <v/>
      </c>
      <c r="E188" s="10" t="str">
        <f>IF($B$182="","",IF(VLOOKUP($B$182,Samples!$A$3:$D$100,2,FALSE)='Intermediate Lookups'!$A5&amp;'Intermediate Lookups'!E$1,$B$182, ""))</f>
        <v/>
      </c>
      <c r="F188" s="10" t="str">
        <f>IF($B$182="","",IF(VLOOKUP($B$182,Samples!$A$3:$D$100,2,FALSE)='Intermediate Lookups'!$A5&amp;'Intermediate Lookups'!F$1,$B$182, ""))</f>
        <v/>
      </c>
      <c r="G188" s="10" t="str">
        <f>IF($B$182="","",IF(VLOOKUP($B$182,Samples!$A$3:$D$100,2,FALSE)='Intermediate Lookups'!$A5&amp;'Intermediate Lookups'!G$1,$B$182, ""))</f>
        <v/>
      </c>
      <c r="H188" s="10" t="str">
        <f>IF($B$182="","",IF(VLOOKUP($B$182,Samples!$A$3:$D$100,2,FALSE)='Intermediate Lookups'!$A5&amp;'Intermediate Lookups'!H$1,$B$182, ""))</f>
        <v/>
      </c>
      <c r="I188" s="10" t="str">
        <f>IF($B$182="","",IF(VLOOKUP($B$182,Samples!$A$3:$D$100,2,FALSE)='Intermediate Lookups'!$A5&amp;'Intermediate Lookups'!I$1,$B$182, ""))</f>
        <v/>
      </c>
      <c r="J188" s="10" t="str">
        <f>IF($B$182="","",IF(VLOOKUP($B$182,Samples!$A$3:$D$100,2,FALSE)='Intermediate Lookups'!$A5&amp;'Intermediate Lookups'!J$1,$B$182, ""))</f>
        <v/>
      </c>
      <c r="K188" s="10" t="str">
        <f>IF($B$182="","",IF(VLOOKUP($B$182,Samples!$A$3:$D$100,2,FALSE)='Intermediate Lookups'!$A5&amp;'Intermediate Lookups'!K$1,$B$182, ""))</f>
        <v/>
      </c>
      <c r="L188" s="10" t="str">
        <f>IF($B$182="","",IF(VLOOKUP($B$182,Samples!$A$3:$D$100,2,FALSE)='Intermediate Lookups'!$A5&amp;'Intermediate Lookups'!L$1,$B$182, ""))</f>
        <v/>
      </c>
      <c r="M188" s="10" t="str">
        <f>IF($B$182="","",IF(VLOOKUP($B$182,Samples!$A$3:$D$100,2,FALSE)='Intermediate Lookups'!$A5&amp;'Intermediate Lookups'!M$1,$B$182, ""))</f>
        <v/>
      </c>
    </row>
    <row r="189" spans="1:14" x14ac:dyDescent="0.25">
      <c r="A189" t="str">
        <f>IF(B182="","","E")</f>
        <v/>
      </c>
      <c r="B189" s="10" t="str">
        <f>IF($B$182="","",IF(VLOOKUP($B$182,Samples!$A$3:$D$100,2,FALSE)='Intermediate Lookups'!$A6&amp;'Intermediate Lookups'!B$1,$B$182, ""))</f>
        <v/>
      </c>
      <c r="C189" s="10" t="str">
        <f>IF($B$182="","",IF(VLOOKUP($B$182,Samples!$A$3:$D$100,2,FALSE)='Intermediate Lookups'!$A6&amp;'Intermediate Lookups'!C$1,$B$182, ""))</f>
        <v/>
      </c>
      <c r="D189" s="10" t="str">
        <f>IF($B$182="","",IF(VLOOKUP($B$182,Samples!$A$3:$D$100,2,FALSE)='Intermediate Lookups'!$A6&amp;'Intermediate Lookups'!D$1,$B$182, ""))</f>
        <v/>
      </c>
      <c r="E189" s="10" t="str">
        <f>IF($B$182="","",IF(VLOOKUP($B$182,Samples!$A$3:$D$100,2,FALSE)='Intermediate Lookups'!$A6&amp;'Intermediate Lookups'!E$1,$B$182, ""))</f>
        <v/>
      </c>
      <c r="F189" s="10" t="str">
        <f>IF($B$182="","",IF(VLOOKUP($B$182,Samples!$A$3:$D$100,2,FALSE)='Intermediate Lookups'!$A6&amp;'Intermediate Lookups'!F$1,$B$182, ""))</f>
        <v/>
      </c>
      <c r="G189" s="10" t="str">
        <f>IF($B$182="","",IF(VLOOKUP($B$182,Samples!$A$3:$D$100,2,FALSE)='Intermediate Lookups'!$A6&amp;'Intermediate Lookups'!G$1,$B$182, ""))</f>
        <v/>
      </c>
      <c r="H189" s="10" t="str">
        <f>IF($B$182="","",IF(VLOOKUP($B$182,Samples!$A$3:$D$100,2,FALSE)='Intermediate Lookups'!$A6&amp;'Intermediate Lookups'!H$1,$B$182, ""))</f>
        <v/>
      </c>
      <c r="I189" s="10" t="str">
        <f>IF($B$182="","",IF(VLOOKUP($B$182,Samples!$A$3:$D$100,2,FALSE)='Intermediate Lookups'!$A6&amp;'Intermediate Lookups'!I$1,$B$182, ""))</f>
        <v/>
      </c>
      <c r="J189" s="10" t="str">
        <f>IF($B$182="","",IF(VLOOKUP($B$182,Samples!$A$3:$D$100,2,FALSE)='Intermediate Lookups'!$A6&amp;'Intermediate Lookups'!J$1,$B$182, ""))</f>
        <v/>
      </c>
      <c r="K189" s="10" t="str">
        <f>IF($B$182="","",IF(VLOOKUP($B$182,Samples!$A$3:$D$100,2,FALSE)='Intermediate Lookups'!$A6&amp;'Intermediate Lookups'!K$1,$B$182, ""))</f>
        <v/>
      </c>
      <c r="L189" s="10" t="str">
        <f>IF($B$182="","",IF(VLOOKUP($B$182,Samples!$A$3:$D$100,2,FALSE)='Intermediate Lookups'!$A6&amp;'Intermediate Lookups'!L$1,$B$182, ""))</f>
        <v/>
      </c>
      <c r="M189" s="10" t="str">
        <f>IF($B$182="","",IF(VLOOKUP($B$182,Samples!$A$3:$D$100,2,FALSE)='Intermediate Lookups'!$A6&amp;'Intermediate Lookups'!M$1,$B$182, ""))</f>
        <v/>
      </c>
    </row>
    <row r="190" spans="1:14" x14ac:dyDescent="0.25">
      <c r="A190" t="str">
        <f>IF(B182="","","F")</f>
        <v/>
      </c>
      <c r="B190" s="10" t="str">
        <f>IF($B$182="","",IF(VLOOKUP($B$182,Samples!$A$3:$D$100,2,FALSE)='Intermediate Lookups'!$A7&amp;'Intermediate Lookups'!B$1,$B$182, ""))</f>
        <v/>
      </c>
      <c r="C190" s="10" t="str">
        <f>IF($B$182="","",IF(VLOOKUP($B$182,Samples!$A$3:$D$100,2,FALSE)='Intermediate Lookups'!$A7&amp;'Intermediate Lookups'!C$1,$B$182, ""))</f>
        <v/>
      </c>
      <c r="D190" s="10" t="str">
        <f>IF($B$182="","",IF(VLOOKUP($B$182,Samples!$A$3:$D$100,2,FALSE)='Intermediate Lookups'!$A7&amp;'Intermediate Lookups'!D$1,$B$182, ""))</f>
        <v/>
      </c>
      <c r="E190" s="10" t="str">
        <f>IF($B$182="","",IF(VLOOKUP($B$182,Samples!$A$3:$D$100,2,FALSE)='Intermediate Lookups'!$A7&amp;'Intermediate Lookups'!E$1,$B$182, ""))</f>
        <v/>
      </c>
      <c r="F190" s="10" t="str">
        <f>IF($B$182="","",IF(VLOOKUP($B$182,Samples!$A$3:$D$100,2,FALSE)='Intermediate Lookups'!$A7&amp;'Intermediate Lookups'!F$1,$B$182, ""))</f>
        <v/>
      </c>
      <c r="G190" s="10" t="str">
        <f>IF($B$182="","",IF(VLOOKUP($B$182,Samples!$A$3:$D$100,2,FALSE)='Intermediate Lookups'!$A7&amp;'Intermediate Lookups'!G$1,$B$182, ""))</f>
        <v/>
      </c>
      <c r="H190" s="10" t="str">
        <f>IF($B$182="","",IF(VLOOKUP($B$182,Samples!$A$3:$D$100,2,FALSE)='Intermediate Lookups'!$A7&amp;'Intermediate Lookups'!H$1,$B$182, ""))</f>
        <v/>
      </c>
      <c r="I190" s="10" t="str">
        <f>IF($B$182="","",IF(VLOOKUP($B$182,Samples!$A$3:$D$100,2,FALSE)='Intermediate Lookups'!$A7&amp;'Intermediate Lookups'!I$1,$B$182, ""))</f>
        <v/>
      </c>
      <c r="J190" s="10" t="str">
        <f>IF($B$182="","",IF(VLOOKUP($B$182,Samples!$A$3:$D$100,2,FALSE)='Intermediate Lookups'!$A7&amp;'Intermediate Lookups'!J$1,$B$182, ""))</f>
        <v/>
      </c>
      <c r="K190" s="10" t="str">
        <f>IF($B$182="","",IF(VLOOKUP($B$182,Samples!$A$3:$D$100,2,FALSE)='Intermediate Lookups'!$A7&amp;'Intermediate Lookups'!K$1,$B$182, ""))</f>
        <v/>
      </c>
      <c r="L190" s="10" t="str">
        <f>IF($B$182="","",IF(VLOOKUP($B$182,Samples!$A$3:$D$100,2,FALSE)='Intermediate Lookups'!$A7&amp;'Intermediate Lookups'!L$1,$B$182, ""))</f>
        <v/>
      </c>
      <c r="M190" s="10" t="str">
        <f>IF($B$182="","",IF(VLOOKUP($B$182,Samples!$A$3:$D$100,2,FALSE)='Intermediate Lookups'!$A7&amp;'Intermediate Lookups'!M$1,$B$182, ""))</f>
        <v/>
      </c>
    </row>
    <row r="191" spans="1:14" x14ac:dyDescent="0.25">
      <c r="A191" t="str">
        <f>IF(B182="","","G")</f>
        <v/>
      </c>
      <c r="B191" s="10" t="str">
        <f>IF($B$182="","",IF(VLOOKUP($B$182,Samples!$A$3:$D$100,2,FALSE)='Intermediate Lookups'!$A8&amp;'Intermediate Lookups'!B$1,$B$182, ""))</f>
        <v/>
      </c>
      <c r="C191" s="10" t="str">
        <f>IF($B$182="","",IF(VLOOKUP($B$182,Samples!$A$3:$D$100,2,FALSE)='Intermediate Lookups'!$A8&amp;'Intermediate Lookups'!C$1,$B$182, ""))</f>
        <v/>
      </c>
      <c r="D191" s="10" t="str">
        <f>IF($B$182="","",IF(VLOOKUP($B$182,Samples!$A$3:$D$100,2,FALSE)='Intermediate Lookups'!$A8&amp;'Intermediate Lookups'!D$1,$B$182, ""))</f>
        <v/>
      </c>
      <c r="E191" s="10" t="str">
        <f>IF($B$182="","",IF(VLOOKUP($B$182,Samples!$A$3:$D$100,2,FALSE)='Intermediate Lookups'!$A8&amp;'Intermediate Lookups'!E$1,$B$182, ""))</f>
        <v/>
      </c>
      <c r="F191" s="10" t="str">
        <f>IF($B$182="","",IF(VLOOKUP($B$182,Samples!$A$3:$D$100,2,FALSE)='Intermediate Lookups'!$A8&amp;'Intermediate Lookups'!F$1,$B$182, ""))</f>
        <v/>
      </c>
      <c r="G191" s="10" t="str">
        <f>IF($B$182="","",IF(VLOOKUP($B$182,Samples!$A$3:$D$100,2,FALSE)='Intermediate Lookups'!$A8&amp;'Intermediate Lookups'!G$1,$B$182, ""))</f>
        <v/>
      </c>
      <c r="H191" s="10" t="str">
        <f>IF($B$182="","",IF(VLOOKUP($B$182,Samples!$A$3:$D$100,2,FALSE)='Intermediate Lookups'!$A8&amp;'Intermediate Lookups'!H$1,$B$182, ""))</f>
        <v/>
      </c>
      <c r="I191" s="10" t="str">
        <f>IF($B$182="","",IF(VLOOKUP($B$182,Samples!$A$3:$D$100,2,FALSE)='Intermediate Lookups'!$A8&amp;'Intermediate Lookups'!I$1,$B$182, ""))</f>
        <v/>
      </c>
      <c r="J191" s="10" t="str">
        <f>IF($B$182="","",IF(VLOOKUP($B$182,Samples!$A$3:$D$100,2,FALSE)='Intermediate Lookups'!$A8&amp;'Intermediate Lookups'!J$1,$B$182, ""))</f>
        <v/>
      </c>
      <c r="K191" s="10" t="str">
        <f>IF($B$182="","",IF(VLOOKUP($B$182,Samples!$A$3:$D$100,2,FALSE)='Intermediate Lookups'!$A8&amp;'Intermediate Lookups'!K$1,$B$182, ""))</f>
        <v/>
      </c>
      <c r="L191" s="10" t="str">
        <f>IF($B$182="","",IF(VLOOKUP($B$182,Samples!$A$3:$D$100,2,FALSE)='Intermediate Lookups'!$A8&amp;'Intermediate Lookups'!L$1,$B$182, ""))</f>
        <v/>
      </c>
      <c r="M191" s="10" t="str">
        <f>IF($B$182="","",IF(VLOOKUP($B$182,Samples!$A$3:$D$100,2,FALSE)='Intermediate Lookups'!$A8&amp;'Intermediate Lookups'!M$1,$B$182, ""))</f>
        <v/>
      </c>
    </row>
    <row r="192" spans="1:14" x14ac:dyDescent="0.25">
      <c r="A192" t="str">
        <f>IF(B182="","","H")</f>
        <v/>
      </c>
      <c r="B192" s="10" t="str">
        <f>IF($B$182="","",IF(VLOOKUP($B$182,Samples!$A$3:$D$100,2,FALSE)='Intermediate Lookups'!$A9&amp;'Intermediate Lookups'!B$1,$B$182, ""))</f>
        <v/>
      </c>
      <c r="C192" s="10" t="str">
        <f>IF($B$182="","",IF(VLOOKUP($B$182,Samples!$A$3:$D$100,2,FALSE)='Intermediate Lookups'!$A9&amp;'Intermediate Lookups'!C$1,$B$182, ""))</f>
        <v/>
      </c>
      <c r="D192" s="10" t="str">
        <f>IF($B$182="","",IF(VLOOKUP($B$182,Samples!$A$3:$D$100,2,FALSE)='Intermediate Lookups'!$A9&amp;'Intermediate Lookups'!D$1,$B$182, ""))</f>
        <v/>
      </c>
      <c r="E192" s="10" t="str">
        <f>IF($B$182="","",IF(VLOOKUP($B$182,Samples!$A$3:$D$100,2,FALSE)='Intermediate Lookups'!$A9&amp;'Intermediate Lookups'!E$1,$B$182, ""))</f>
        <v/>
      </c>
      <c r="F192" s="10" t="str">
        <f>IF($B$182="","",IF(VLOOKUP($B$182,Samples!$A$3:$D$100,2,FALSE)='Intermediate Lookups'!$A9&amp;'Intermediate Lookups'!F$1,$B$182, ""))</f>
        <v/>
      </c>
      <c r="G192" s="10" t="str">
        <f>IF($B$182="","",IF(VLOOKUP($B$182,Samples!$A$3:$D$100,2,FALSE)='Intermediate Lookups'!$A9&amp;'Intermediate Lookups'!G$1,$B$182, ""))</f>
        <v/>
      </c>
      <c r="H192" s="10" t="str">
        <f>IF($B$182="","",IF(VLOOKUP($B$182,Samples!$A$3:$D$100,2,FALSE)='Intermediate Lookups'!$A9&amp;'Intermediate Lookups'!H$1,$B$182, ""))</f>
        <v/>
      </c>
      <c r="I192" s="10" t="str">
        <f>IF($B$182="","",IF(VLOOKUP($B$182,Samples!$A$3:$D$100,2,FALSE)='Intermediate Lookups'!$A9&amp;'Intermediate Lookups'!I$1,$B$182, ""))</f>
        <v/>
      </c>
      <c r="J192" s="10" t="str">
        <f>IF($B$182="","",IF(VLOOKUP($B$182,Samples!$A$3:$D$100,2,FALSE)='Intermediate Lookups'!$A9&amp;'Intermediate Lookups'!J$1,$B$182, ""))</f>
        <v/>
      </c>
      <c r="K192" s="10" t="str">
        <f>IF($B$182="","",IF(VLOOKUP($B$182,Samples!$A$3:$D$100,2,FALSE)='Intermediate Lookups'!$A9&amp;'Intermediate Lookups'!K$1,$B$182, ""))</f>
        <v/>
      </c>
      <c r="L192" s="10" t="str">
        <f>IF($B$182="","",IF(VLOOKUP($B$182,Samples!$A$3:$D$100,2,FALSE)='Intermediate Lookups'!$A9&amp;'Intermediate Lookups'!L$1,$B$182, ""))</f>
        <v/>
      </c>
      <c r="M192" s="10" t="str">
        <f>IF($B$182="","",IF(VLOOKUP($B$182,Samples!$A$3:$D$100,2,FALSE)='Intermediate Lookups'!$A9&amp;'Intermediate Lookups'!M$1,$B$182, ""))</f>
        <v/>
      </c>
    </row>
    <row r="194" spans="1:14" x14ac:dyDescent="0.25">
      <c r="A194" t="str">
        <f>IF(B194="","","Pipetting step")</f>
        <v/>
      </c>
      <c r="B194" t="str">
        <f>IF(ISBLANK(Samples!A69),"",Samples!A69)</f>
        <v/>
      </c>
      <c r="C194" t="str">
        <f>IF(B194="","",VLOOKUP(B194,Samples!$A$3:$D$100,4,FALSE))</f>
        <v/>
      </c>
      <c r="D194" t="str">
        <f>IF(B194="","",8)</f>
        <v/>
      </c>
      <c r="E194" t="str">
        <f>IF(B194="","",12)</f>
        <v/>
      </c>
      <c r="F194" t="str">
        <f>IF(B194="","","Standard")</f>
        <v/>
      </c>
      <c r="G194" t="str">
        <f>IF(B194="","","Color")</f>
        <v/>
      </c>
      <c r="I194" t="str">
        <f>IF(B194="","",6)</f>
        <v/>
      </c>
      <c r="J194" t="str">
        <f>IF(B194="","",6)</f>
        <v/>
      </c>
      <c r="K194" t="str">
        <f>IF(B194="","","Normal")</f>
        <v/>
      </c>
      <c r="L194" t="str">
        <f>IF(B194="","","Single-channel")</f>
        <v/>
      </c>
      <c r="M194" t="str">
        <f>IF(B194="","","No")</f>
        <v/>
      </c>
      <c r="N194" t="str">
        <f>IF(B194="","","No")</f>
        <v/>
      </c>
    </row>
    <row r="195" spans="1:14" x14ac:dyDescent="0.25">
      <c r="M195" t="str">
        <f>IF(B194="","","Per well")</f>
        <v/>
      </c>
      <c r="N195" t="str">
        <f>IF(B194="","","On source")</f>
        <v/>
      </c>
    </row>
    <row r="196" spans="1:14" x14ac:dyDescent="0.25">
      <c r="B196" t="str">
        <f>IF(B194="","",1)</f>
        <v/>
      </c>
      <c r="C196" t="str">
        <f>IF(B194="","",2)</f>
        <v/>
      </c>
      <c r="D196" t="str">
        <f>IF(B194="","",3)</f>
        <v/>
      </c>
      <c r="E196" t="str">
        <f>IF(B194="","",4)</f>
        <v/>
      </c>
      <c r="F196" t="str">
        <f>IF(B194="","",5)</f>
        <v/>
      </c>
      <c r="G196" t="str">
        <f>IF(B194="","",6)</f>
        <v/>
      </c>
      <c r="H196" t="str">
        <f>IF(B194="","",7)</f>
        <v/>
      </c>
      <c r="I196" t="str">
        <f>IF(B194="","",8)</f>
        <v/>
      </c>
      <c r="J196" t="str">
        <f>IF(B194="","",9)</f>
        <v/>
      </c>
      <c r="K196" t="str">
        <f>IF(B194="","",10)</f>
        <v/>
      </c>
      <c r="L196" t="str">
        <f>IF(B194="","",11)</f>
        <v/>
      </c>
      <c r="M196" t="str">
        <f>IF(B194="","",12)</f>
        <v/>
      </c>
    </row>
    <row r="197" spans="1:14" x14ac:dyDescent="0.25">
      <c r="A197" t="str">
        <f>IF(B194="","","A")</f>
        <v/>
      </c>
      <c r="B197" s="10" t="str">
        <f>IF($B$194="","",IF(VLOOKUP($B$194,Samples!$A$3:$D$100,2,FALSE)='Intermediate Lookups'!$A2&amp;'Intermediate Lookups'!B$1,$B$194, ""))</f>
        <v/>
      </c>
      <c r="C197" s="10" t="str">
        <f>IF($B$194="","",IF(VLOOKUP($B$194,Samples!$A$3:$D$100,2,FALSE)='Intermediate Lookups'!$A2&amp;'Intermediate Lookups'!C$1,$B$194, ""))</f>
        <v/>
      </c>
      <c r="D197" s="10" t="str">
        <f>IF($B$194="","",IF(VLOOKUP($B$194,Samples!$A$3:$D$100,2,FALSE)='Intermediate Lookups'!$A2&amp;'Intermediate Lookups'!D$1,$B$194, ""))</f>
        <v/>
      </c>
      <c r="E197" s="10" t="str">
        <f>IF($B$194="","",IF(VLOOKUP($B$194,Samples!$A$3:$D$100,2,FALSE)='Intermediate Lookups'!$A2&amp;'Intermediate Lookups'!E$1,$B$194, ""))</f>
        <v/>
      </c>
      <c r="F197" s="10" t="str">
        <f>IF($B$194="","",IF(VLOOKUP($B$194,Samples!$A$3:$D$100,2,FALSE)='Intermediate Lookups'!$A2&amp;'Intermediate Lookups'!F$1,$B$194, ""))</f>
        <v/>
      </c>
      <c r="G197" s="10" t="str">
        <f>IF($B$194="","",IF(VLOOKUP($B$194,Samples!$A$3:$D$100,2,FALSE)='Intermediate Lookups'!$A2&amp;'Intermediate Lookups'!G$1,$B$194, ""))</f>
        <v/>
      </c>
      <c r="H197" s="10" t="str">
        <f>IF($B$194="","",IF(VLOOKUP($B$194,Samples!$A$3:$D$100,2,FALSE)='Intermediate Lookups'!$A2&amp;'Intermediate Lookups'!H$1,$B$194, ""))</f>
        <v/>
      </c>
      <c r="I197" s="10" t="str">
        <f>IF($B$194="","",IF(VLOOKUP($B$194,Samples!$A$3:$D$100,2,FALSE)='Intermediate Lookups'!$A2&amp;'Intermediate Lookups'!I$1,$B$194, ""))</f>
        <v/>
      </c>
      <c r="J197" s="10" t="str">
        <f>IF($B$194="","",IF(VLOOKUP($B$194,Samples!$A$3:$D$100,2,FALSE)='Intermediate Lookups'!$A2&amp;'Intermediate Lookups'!J$1,$B$194, ""))</f>
        <v/>
      </c>
      <c r="K197" s="10" t="str">
        <f>IF($B$194="","",IF(VLOOKUP($B$194,Samples!$A$3:$D$100,2,FALSE)='Intermediate Lookups'!$A2&amp;'Intermediate Lookups'!K$1,$B$194, ""))</f>
        <v/>
      </c>
      <c r="L197" s="10" t="str">
        <f>IF($B$194="","",IF(VLOOKUP($B$194,Samples!$A$3:$D$100,2,FALSE)='Intermediate Lookups'!$A2&amp;'Intermediate Lookups'!L$1,$B$194, ""))</f>
        <v/>
      </c>
      <c r="M197" s="10" t="str">
        <f>IF($B$194="","",IF(VLOOKUP($B$194,Samples!$A$3:$D$100,2,FALSE)='Intermediate Lookups'!$A2&amp;'Intermediate Lookups'!M$1,$B$194, ""))</f>
        <v/>
      </c>
    </row>
    <row r="198" spans="1:14" x14ac:dyDescent="0.25">
      <c r="A198" t="str">
        <f>IF(B194="","","B")</f>
        <v/>
      </c>
      <c r="B198" s="10" t="str">
        <f>IF($B$194="","",IF(VLOOKUP($B$194,Samples!$A$3:$D$100,2,FALSE)='Intermediate Lookups'!$A3&amp;'Intermediate Lookups'!B$1,$B$194, ""))</f>
        <v/>
      </c>
      <c r="C198" s="10" t="str">
        <f>IF($B$194="","",IF(VLOOKUP($B$194,Samples!$A$3:$D$100,2,FALSE)='Intermediate Lookups'!$A3&amp;'Intermediate Lookups'!C$1,$B$194, ""))</f>
        <v/>
      </c>
      <c r="D198" s="10" t="str">
        <f>IF($B$194="","",IF(VLOOKUP($B$194,Samples!$A$3:$D$100,2,FALSE)='Intermediate Lookups'!$A3&amp;'Intermediate Lookups'!D$1,$B$194, ""))</f>
        <v/>
      </c>
      <c r="E198" s="10" t="str">
        <f>IF($B$194="","",IF(VLOOKUP($B$194,Samples!$A$3:$D$100,2,FALSE)='Intermediate Lookups'!$A3&amp;'Intermediate Lookups'!E$1,$B$194, ""))</f>
        <v/>
      </c>
      <c r="F198" s="10" t="str">
        <f>IF($B$194="","",IF(VLOOKUP($B$194,Samples!$A$3:$D$100,2,FALSE)='Intermediate Lookups'!$A3&amp;'Intermediate Lookups'!F$1,$B$194, ""))</f>
        <v/>
      </c>
      <c r="G198" s="10" t="str">
        <f>IF($B$194="","",IF(VLOOKUP($B$194,Samples!$A$3:$D$100,2,FALSE)='Intermediate Lookups'!$A3&amp;'Intermediate Lookups'!G$1,$B$194, ""))</f>
        <v/>
      </c>
      <c r="H198" s="10" t="str">
        <f>IF($B$194="","",IF(VLOOKUP($B$194,Samples!$A$3:$D$100,2,FALSE)='Intermediate Lookups'!$A3&amp;'Intermediate Lookups'!H$1,$B$194, ""))</f>
        <v/>
      </c>
      <c r="I198" s="10" t="str">
        <f>IF($B$194="","",IF(VLOOKUP($B$194,Samples!$A$3:$D$100,2,FALSE)='Intermediate Lookups'!$A3&amp;'Intermediate Lookups'!I$1,$B$194, ""))</f>
        <v/>
      </c>
      <c r="J198" s="10" t="str">
        <f>IF($B$194="","",IF(VLOOKUP($B$194,Samples!$A$3:$D$100,2,FALSE)='Intermediate Lookups'!$A3&amp;'Intermediate Lookups'!J$1,$B$194, ""))</f>
        <v/>
      </c>
      <c r="K198" s="10" t="str">
        <f>IF($B$194="","",IF(VLOOKUP($B$194,Samples!$A$3:$D$100,2,FALSE)='Intermediate Lookups'!$A3&amp;'Intermediate Lookups'!K$1,$B$194, ""))</f>
        <v/>
      </c>
      <c r="L198" s="10" t="str">
        <f>IF($B$194="","",IF(VLOOKUP($B$194,Samples!$A$3:$D$100,2,FALSE)='Intermediate Lookups'!$A3&amp;'Intermediate Lookups'!L$1,$B$194, ""))</f>
        <v/>
      </c>
      <c r="M198" s="10" t="str">
        <f>IF($B$194="","",IF(VLOOKUP($B$194,Samples!$A$3:$D$100,2,FALSE)='Intermediate Lookups'!$A3&amp;'Intermediate Lookups'!M$1,$B$194, ""))</f>
        <v/>
      </c>
    </row>
    <row r="199" spans="1:14" x14ac:dyDescent="0.25">
      <c r="A199" t="str">
        <f>IF(B194="","","C")</f>
        <v/>
      </c>
      <c r="B199" s="10" t="str">
        <f>IF($B$194="","",IF(VLOOKUP($B$194,Samples!$A$3:$D$100,2,FALSE)='Intermediate Lookups'!$A4&amp;'Intermediate Lookups'!B$1,$B$194, ""))</f>
        <v/>
      </c>
      <c r="C199" s="10" t="str">
        <f>IF($B$194="","",IF(VLOOKUP($B$194,Samples!$A$3:$D$100,2,FALSE)='Intermediate Lookups'!$A4&amp;'Intermediate Lookups'!C$1,$B$194, ""))</f>
        <v/>
      </c>
      <c r="D199" s="10" t="str">
        <f>IF($B$194="","",IF(VLOOKUP($B$194,Samples!$A$3:$D$100,2,FALSE)='Intermediate Lookups'!$A4&amp;'Intermediate Lookups'!D$1,$B$194, ""))</f>
        <v/>
      </c>
      <c r="E199" s="10" t="str">
        <f>IF($B$194="","",IF(VLOOKUP($B$194,Samples!$A$3:$D$100,2,FALSE)='Intermediate Lookups'!$A4&amp;'Intermediate Lookups'!E$1,$B$194, ""))</f>
        <v/>
      </c>
      <c r="F199" s="10" t="str">
        <f>IF($B$194="","",IF(VLOOKUP($B$194,Samples!$A$3:$D$100,2,FALSE)='Intermediate Lookups'!$A4&amp;'Intermediate Lookups'!F$1,$B$194, ""))</f>
        <v/>
      </c>
      <c r="G199" s="10" t="str">
        <f>IF($B$194="","",IF(VLOOKUP($B$194,Samples!$A$3:$D$100,2,FALSE)='Intermediate Lookups'!$A4&amp;'Intermediate Lookups'!G$1,$B$194, ""))</f>
        <v/>
      </c>
      <c r="H199" s="10" t="str">
        <f>IF($B$194="","",IF(VLOOKUP($B$194,Samples!$A$3:$D$100,2,FALSE)='Intermediate Lookups'!$A4&amp;'Intermediate Lookups'!H$1,$B$194, ""))</f>
        <v/>
      </c>
      <c r="I199" s="10" t="str">
        <f>IF($B$194="","",IF(VLOOKUP($B$194,Samples!$A$3:$D$100,2,FALSE)='Intermediate Lookups'!$A4&amp;'Intermediate Lookups'!I$1,$B$194, ""))</f>
        <v/>
      </c>
      <c r="J199" s="10" t="str">
        <f>IF($B$194="","",IF(VLOOKUP($B$194,Samples!$A$3:$D$100,2,FALSE)='Intermediate Lookups'!$A4&amp;'Intermediate Lookups'!J$1,$B$194, ""))</f>
        <v/>
      </c>
      <c r="K199" s="10" t="str">
        <f>IF($B$194="","",IF(VLOOKUP($B$194,Samples!$A$3:$D$100,2,FALSE)='Intermediate Lookups'!$A4&amp;'Intermediate Lookups'!K$1,$B$194, ""))</f>
        <v/>
      </c>
      <c r="L199" s="10" t="str">
        <f>IF($B$194="","",IF(VLOOKUP($B$194,Samples!$A$3:$D$100,2,FALSE)='Intermediate Lookups'!$A4&amp;'Intermediate Lookups'!L$1,$B$194, ""))</f>
        <v/>
      </c>
      <c r="M199" s="10" t="str">
        <f>IF($B$194="","",IF(VLOOKUP($B$194,Samples!$A$3:$D$100,2,FALSE)='Intermediate Lookups'!$A4&amp;'Intermediate Lookups'!M$1,$B$194, ""))</f>
        <v/>
      </c>
    </row>
    <row r="200" spans="1:14" x14ac:dyDescent="0.25">
      <c r="A200" t="str">
        <f>IF(B194="","","D")</f>
        <v/>
      </c>
      <c r="B200" s="10" t="str">
        <f>IF($B$194="","",IF(VLOOKUP($B$194,Samples!$A$3:$D$100,2,FALSE)='Intermediate Lookups'!$A5&amp;'Intermediate Lookups'!B$1,$B$194, ""))</f>
        <v/>
      </c>
      <c r="C200" s="10" t="str">
        <f>IF($B$194="","",IF(VLOOKUP($B$194,Samples!$A$3:$D$100,2,FALSE)='Intermediate Lookups'!$A5&amp;'Intermediate Lookups'!C$1,$B$194, ""))</f>
        <v/>
      </c>
      <c r="D200" s="10" t="str">
        <f>IF($B$194="","",IF(VLOOKUP($B$194,Samples!$A$3:$D$100,2,FALSE)='Intermediate Lookups'!$A5&amp;'Intermediate Lookups'!D$1,$B$194, ""))</f>
        <v/>
      </c>
      <c r="E200" s="10" t="str">
        <f>IF($B$194="","",IF(VLOOKUP($B$194,Samples!$A$3:$D$100,2,FALSE)='Intermediate Lookups'!$A5&amp;'Intermediate Lookups'!E$1,$B$194, ""))</f>
        <v/>
      </c>
      <c r="F200" s="10" t="str">
        <f>IF($B$194="","",IF(VLOOKUP($B$194,Samples!$A$3:$D$100,2,FALSE)='Intermediate Lookups'!$A5&amp;'Intermediate Lookups'!F$1,$B$194, ""))</f>
        <v/>
      </c>
      <c r="G200" s="10" t="str">
        <f>IF($B$194="","",IF(VLOOKUP($B$194,Samples!$A$3:$D$100,2,FALSE)='Intermediate Lookups'!$A5&amp;'Intermediate Lookups'!G$1,$B$194, ""))</f>
        <v/>
      </c>
      <c r="H200" s="10" t="str">
        <f>IF($B$194="","",IF(VLOOKUP($B$194,Samples!$A$3:$D$100,2,FALSE)='Intermediate Lookups'!$A5&amp;'Intermediate Lookups'!H$1,$B$194, ""))</f>
        <v/>
      </c>
      <c r="I200" s="10" t="str">
        <f>IF($B$194="","",IF(VLOOKUP($B$194,Samples!$A$3:$D$100,2,FALSE)='Intermediate Lookups'!$A5&amp;'Intermediate Lookups'!I$1,$B$194, ""))</f>
        <v/>
      </c>
      <c r="J200" s="10" t="str">
        <f>IF($B$194="","",IF(VLOOKUP($B$194,Samples!$A$3:$D$100,2,FALSE)='Intermediate Lookups'!$A5&amp;'Intermediate Lookups'!J$1,$B$194, ""))</f>
        <v/>
      </c>
      <c r="K200" s="10" t="str">
        <f>IF($B$194="","",IF(VLOOKUP($B$194,Samples!$A$3:$D$100,2,FALSE)='Intermediate Lookups'!$A5&amp;'Intermediate Lookups'!K$1,$B$194, ""))</f>
        <v/>
      </c>
      <c r="L200" s="10" t="str">
        <f>IF($B$194="","",IF(VLOOKUP($B$194,Samples!$A$3:$D$100,2,FALSE)='Intermediate Lookups'!$A5&amp;'Intermediate Lookups'!L$1,$B$194, ""))</f>
        <v/>
      </c>
      <c r="M200" s="10" t="str">
        <f>IF($B$194="","",IF(VLOOKUP($B$194,Samples!$A$3:$D$100,2,FALSE)='Intermediate Lookups'!$A5&amp;'Intermediate Lookups'!M$1,$B$194, ""))</f>
        <v/>
      </c>
    </row>
    <row r="201" spans="1:14" x14ac:dyDescent="0.25">
      <c r="A201" t="str">
        <f>IF(B194="","","E")</f>
        <v/>
      </c>
      <c r="B201" s="10" t="str">
        <f>IF($B$194="","",IF(VLOOKUP($B$194,Samples!$A$3:$D$100,2,FALSE)='Intermediate Lookups'!$A6&amp;'Intermediate Lookups'!B$1,$B$194, ""))</f>
        <v/>
      </c>
      <c r="C201" s="10" t="str">
        <f>IF($B$194="","",IF(VLOOKUP($B$194,Samples!$A$3:$D$100,2,FALSE)='Intermediate Lookups'!$A6&amp;'Intermediate Lookups'!C$1,$B$194, ""))</f>
        <v/>
      </c>
      <c r="D201" s="10" t="str">
        <f>IF($B$194="","",IF(VLOOKUP($B$194,Samples!$A$3:$D$100,2,FALSE)='Intermediate Lookups'!$A6&amp;'Intermediate Lookups'!D$1,$B$194, ""))</f>
        <v/>
      </c>
      <c r="E201" s="10" t="str">
        <f>IF($B$194="","",IF(VLOOKUP($B$194,Samples!$A$3:$D$100,2,FALSE)='Intermediate Lookups'!$A6&amp;'Intermediate Lookups'!E$1,$B$194, ""))</f>
        <v/>
      </c>
      <c r="F201" s="10" t="str">
        <f>IF($B$194="","",IF(VLOOKUP($B$194,Samples!$A$3:$D$100,2,FALSE)='Intermediate Lookups'!$A6&amp;'Intermediate Lookups'!F$1,$B$194, ""))</f>
        <v/>
      </c>
      <c r="G201" s="10" t="str">
        <f>IF($B$194="","",IF(VLOOKUP($B$194,Samples!$A$3:$D$100,2,FALSE)='Intermediate Lookups'!$A6&amp;'Intermediate Lookups'!G$1,$B$194, ""))</f>
        <v/>
      </c>
      <c r="H201" s="10" t="str">
        <f>IF($B$194="","",IF(VLOOKUP($B$194,Samples!$A$3:$D$100,2,FALSE)='Intermediate Lookups'!$A6&amp;'Intermediate Lookups'!H$1,$B$194, ""))</f>
        <v/>
      </c>
      <c r="I201" s="10" t="str">
        <f>IF($B$194="","",IF(VLOOKUP($B$194,Samples!$A$3:$D$100,2,FALSE)='Intermediate Lookups'!$A6&amp;'Intermediate Lookups'!I$1,$B$194, ""))</f>
        <v/>
      </c>
      <c r="J201" s="10" t="str">
        <f>IF($B$194="","",IF(VLOOKUP($B$194,Samples!$A$3:$D$100,2,FALSE)='Intermediate Lookups'!$A6&amp;'Intermediate Lookups'!J$1,$B$194, ""))</f>
        <v/>
      </c>
      <c r="K201" s="10" t="str">
        <f>IF($B$194="","",IF(VLOOKUP($B$194,Samples!$A$3:$D$100,2,FALSE)='Intermediate Lookups'!$A6&amp;'Intermediate Lookups'!K$1,$B$194, ""))</f>
        <v/>
      </c>
      <c r="L201" s="10" t="str">
        <f>IF($B$194="","",IF(VLOOKUP($B$194,Samples!$A$3:$D$100,2,FALSE)='Intermediate Lookups'!$A6&amp;'Intermediate Lookups'!L$1,$B$194, ""))</f>
        <v/>
      </c>
      <c r="M201" s="10" t="str">
        <f>IF($B$194="","",IF(VLOOKUP($B$194,Samples!$A$3:$D$100,2,FALSE)='Intermediate Lookups'!$A6&amp;'Intermediate Lookups'!M$1,$B$194, ""))</f>
        <v/>
      </c>
    </row>
    <row r="202" spans="1:14" x14ac:dyDescent="0.25">
      <c r="A202" t="str">
        <f>IF(B194="","","F")</f>
        <v/>
      </c>
      <c r="B202" s="10" t="str">
        <f>IF($B$194="","",IF(VLOOKUP($B$194,Samples!$A$3:$D$100,2,FALSE)='Intermediate Lookups'!$A7&amp;'Intermediate Lookups'!B$1,$B$194, ""))</f>
        <v/>
      </c>
      <c r="C202" s="10" t="str">
        <f>IF($B$194="","",IF(VLOOKUP($B$194,Samples!$A$3:$D$100,2,FALSE)='Intermediate Lookups'!$A7&amp;'Intermediate Lookups'!C$1,$B$194, ""))</f>
        <v/>
      </c>
      <c r="D202" s="10" t="str">
        <f>IF($B$194="","",IF(VLOOKUP($B$194,Samples!$A$3:$D$100,2,FALSE)='Intermediate Lookups'!$A7&amp;'Intermediate Lookups'!D$1,$B$194, ""))</f>
        <v/>
      </c>
      <c r="E202" s="10" t="str">
        <f>IF($B$194="","",IF(VLOOKUP($B$194,Samples!$A$3:$D$100,2,FALSE)='Intermediate Lookups'!$A7&amp;'Intermediate Lookups'!E$1,$B$194, ""))</f>
        <v/>
      </c>
      <c r="F202" s="10" t="str">
        <f>IF($B$194="","",IF(VLOOKUP($B$194,Samples!$A$3:$D$100,2,FALSE)='Intermediate Lookups'!$A7&amp;'Intermediate Lookups'!F$1,$B$194, ""))</f>
        <v/>
      </c>
      <c r="G202" s="10" t="str">
        <f>IF($B$194="","",IF(VLOOKUP($B$194,Samples!$A$3:$D$100,2,FALSE)='Intermediate Lookups'!$A7&amp;'Intermediate Lookups'!G$1,$B$194, ""))</f>
        <v/>
      </c>
      <c r="H202" s="10" t="str">
        <f>IF($B$194="","",IF(VLOOKUP($B$194,Samples!$A$3:$D$100,2,FALSE)='Intermediate Lookups'!$A7&amp;'Intermediate Lookups'!H$1,$B$194, ""))</f>
        <v/>
      </c>
      <c r="I202" s="10" t="str">
        <f>IF($B$194="","",IF(VLOOKUP($B$194,Samples!$A$3:$D$100,2,FALSE)='Intermediate Lookups'!$A7&amp;'Intermediate Lookups'!I$1,$B$194, ""))</f>
        <v/>
      </c>
      <c r="J202" s="10" t="str">
        <f>IF($B$194="","",IF(VLOOKUP($B$194,Samples!$A$3:$D$100,2,FALSE)='Intermediate Lookups'!$A7&amp;'Intermediate Lookups'!J$1,$B$194, ""))</f>
        <v/>
      </c>
      <c r="K202" s="10" t="str">
        <f>IF($B$194="","",IF(VLOOKUP($B$194,Samples!$A$3:$D$100,2,FALSE)='Intermediate Lookups'!$A7&amp;'Intermediate Lookups'!K$1,$B$194, ""))</f>
        <v/>
      </c>
      <c r="L202" s="10" t="str">
        <f>IF($B$194="","",IF(VLOOKUP($B$194,Samples!$A$3:$D$100,2,FALSE)='Intermediate Lookups'!$A7&amp;'Intermediate Lookups'!L$1,$B$194, ""))</f>
        <v/>
      </c>
      <c r="M202" s="10" t="str">
        <f>IF($B$194="","",IF(VLOOKUP($B$194,Samples!$A$3:$D$100,2,FALSE)='Intermediate Lookups'!$A7&amp;'Intermediate Lookups'!M$1,$B$194, ""))</f>
        <v/>
      </c>
    </row>
    <row r="203" spans="1:14" x14ac:dyDescent="0.25">
      <c r="A203" t="str">
        <f>IF(B194="","","G")</f>
        <v/>
      </c>
      <c r="B203" s="10" t="str">
        <f>IF($B$194="","",IF(VLOOKUP($B$194,Samples!$A$3:$D$100,2,FALSE)='Intermediate Lookups'!$A8&amp;'Intermediate Lookups'!B$1,$B$194, ""))</f>
        <v/>
      </c>
      <c r="C203" s="10" t="str">
        <f>IF($B$194="","",IF(VLOOKUP($B$194,Samples!$A$3:$D$100,2,FALSE)='Intermediate Lookups'!$A8&amp;'Intermediate Lookups'!C$1,$B$194, ""))</f>
        <v/>
      </c>
      <c r="D203" s="10" t="str">
        <f>IF($B$194="","",IF(VLOOKUP($B$194,Samples!$A$3:$D$100,2,FALSE)='Intermediate Lookups'!$A8&amp;'Intermediate Lookups'!D$1,$B$194, ""))</f>
        <v/>
      </c>
      <c r="E203" s="10" t="str">
        <f>IF($B$194="","",IF(VLOOKUP($B$194,Samples!$A$3:$D$100,2,FALSE)='Intermediate Lookups'!$A8&amp;'Intermediate Lookups'!E$1,$B$194, ""))</f>
        <v/>
      </c>
      <c r="F203" s="10" t="str">
        <f>IF($B$194="","",IF(VLOOKUP($B$194,Samples!$A$3:$D$100,2,FALSE)='Intermediate Lookups'!$A8&amp;'Intermediate Lookups'!F$1,$B$194, ""))</f>
        <v/>
      </c>
      <c r="G203" s="10" t="str">
        <f>IF($B$194="","",IF(VLOOKUP($B$194,Samples!$A$3:$D$100,2,FALSE)='Intermediate Lookups'!$A8&amp;'Intermediate Lookups'!G$1,$B$194, ""))</f>
        <v/>
      </c>
      <c r="H203" s="10" t="str">
        <f>IF($B$194="","",IF(VLOOKUP($B$194,Samples!$A$3:$D$100,2,FALSE)='Intermediate Lookups'!$A8&amp;'Intermediate Lookups'!H$1,$B$194, ""))</f>
        <v/>
      </c>
      <c r="I203" s="10" t="str">
        <f>IF($B$194="","",IF(VLOOKUP($B$194,Samples!$A$3:$D$100,2,FALSE)='Intermediate Lookups'!$A8&amp;'Intermediate Lookups'!I$1,$B$194, ""))</f>
        <v/>
      </c>
      <c r="J203" s="10" t="str">
        <f>IF($B$194="","",IF(VLOOKUP($B$194,Samples!$A$3:$D$100,2,FALSE)='Intermediate Lookups'!$A8&amp;'Intermediate Lookups'!J$1,$B$194, ""))</f>
        <v/>
      </c>
      <c r="K203" s="10" t="str">
        <f>IF($B$194="","",IF(VLOOKUP($B$194,Samples!$A$3:$D$100,2,FALSE)='Intermediate Lookups'!$A8&amp;'Intermediate Lookups'!K$1,$B$194, ""))</f>
        <v/>
      </c>
      <c r="L203" s="10" t="str">
        <f>IF($B$194="","",IF(VLOOKUP($B$194,Samples!$A$3:$D$100,2,FALSE)='Intermediate Lookups'!$A8&amp;'Intermediate Lookups'!L$1,$B$194, ""))</f>
        <v/>
      </c>
      <c r="M203" s="10" t="str">
        <f>IF($B$194="","",IF(VLOOKUP($B$194,Samples!$A$3:$D$100,2,FALSE)='Intermediate Lookups'!$A8&amp;'Intermediate Lookups'!M$1,$B$194, ""))</f>
        <v/>
      </c>
    </row>
    <row r="204" spans="1:14" x14ac:dyDescent="0.25">
      <c r="A204" t="str">
        <f>IF(B194="","","H")</f>
        <v/>
      </c>
      <c r="B204" s="10" t="str">
        <f>IF($B$194="","",IF(VLOOKUP($B$194,Samples!$A$3:$D$100,2,FALSE)='Intermediate Lookups'!$A9&amp;'Intermediate Lookups'!B$1,$B$194, ""))</f>
        <v/>
      </c>
      <c r="C204" s="10" t="str">
        <f>IF($B$194="","",IF(VLOOKUP($B$194,Samples!$A$3:$D$100,2,FALSE)='Intermediate Lookups'!$A9&amp;'Intermediate Lookups'!C$1,$B$194, ""))</f>
        <v/>
      </c>
      <c r="D204" s="10" t="str">
        <f>IF($B$194="","",IF(VLOOKUP($B$194,Samples!$A$3:$D$100,2,FALSE)='Intermediate Lookups'!$A9&amp;'Intermediate Lookups'!D$1,$B$194, ""))</f>
        <v/>
      </c>
      <c r="E204" s="10" t="str">
        <f>IF($B$194="","",IF(VLOOKUP($B$194,Samples!$A$3:$D$100,2,FALSE)='Intermediate Lookups'!$A9&amp;'Intermediate Lookups'!E$1,$B$194, ""))</f>
        <v/>
      </c>
      <c r="F204" s="10" t="str">
        <f>IF($B$194="","",IF(VLOOKUP($B$194,Samples!$A$3:$D$100,2,FALSE)='Intermediate Lookups'!$A9&amp;'Intermediate Lookups'!F$1,$B$194, ""))</f>
        <v/>
      </c>
      <c r="G204" s="10" t="str">
        <f>IF($B$194="","",IF(VLOOKUP($B$194,Samples!$A$3:$D$100,2,FALSE)='Intermediate Lookups'!$A9&amp;'Intermediate Lookups'!G$1,$B$194, ""))</f>
        <v/>
      </c>
      <c r="H204" s="10" t="str">
        <f>IF($B$194="","",IF(VLOOKUP($B$194,Samples!$A$3:$D$100,2,FALSE)='Intermediate Lookups'!$A9&amp;'Intermediate Lookups'!H$1,$B$194, ""))</f>
        <v/>
      </c>
      <c r="I204" s="10" t="str">
        <f>IF($B$194="","",IF(VLOOKUP($B$194,Samples!$A$3:$D$100,2,FALSE)='Intermediate Lookups'!$A9&amp;'Intermediate Lookups'!I$1,$B$194, ""))</f>
        <v/>
      </c>
      <c r="J204" s="10" t="str">
        <f>IF($B$194="","",IF(VLOOKUP($B$194,Samples!$A$3:$D$100,2,FALSE)='Intermediate Lookups'!$A9&amp;'Intermediate Lookups'!J$1,$B$194, ""))</f>
        <v/>
      </c>
      <c r="K204" s="10" t="str">
        <f>IF($B$194="","",IF(VLOOKUP($B$194,Samples!$A$3:$D$100,2,FALSE)='Intermediate Lookups'!$A9&amp;'Intermediate Lookups'!K$1,$B$194, ""))</f>
        <v/>
      </c>
      <c r="L204" s="10" t="str">
        <f>IF($B$194="","",IF(VLOOKUP($B$194,Samples!$A$3:$D$100,2,FALSE)='Intermediate Lookups'!$A9&amp;'Intermediate Lookups'!L$1,$B$194, ""))</f>
        <v/>
      </c>
      <c r="M204" s="10" t="str">
        <f>IF($B$194="","",IF(VLOOKUP($B$194,Samples!$A$3:$D$100,2,FALSE)='Intermediate Lookups'!$A9&amp;'Intermediate Lookups'!M$1,$B$194, ""))</f>
        <v/>
      </c>
    </row>
    <row r="206" spans="1:14" x14ac:dyDescent="0.25">
      <c r="A206" t="str">
        <f>IF(B206="","","Pipetting step")</f>
        <v/>
      </c>
      <c r="B206" t="str">
        <f>IF(ISBLANK(Samples!A70),"",Samples!A70)</f>
        <v/>
      </c>
      <c r="C206" t="str">
        <f>IF(B206="","",VLOOKUP(B206,Samples!$A$3:$D$100,4,FALSE))</f>
        <v/>
      </c>
      <c r="D206" t="str">
        <f>IF(B206="","",8)</f>
        <v/>
      </c>
      <c r="E206" t="str">
        <f>IF(B206="","",12)</f>
        <v/>
      </c>
      <c r="F206" t="str">
        <f>IF(B206="","","Standard")</f>
        <v/>
      </c>
      <c r="G206" t="str">
        <f>IF(B206="","","Color")</f>
        <v/>
      </c>
      <c r="I206" t="str">
        <f>IF(B206="","",6)</f>
        <v/>
      </c>
      <c r="J206" t="str">
        <f>IF(B206="","",6)</f>
        <v/>
      </c>
      <c r="K206" t="str">
        <f>IF(B206="","","Normal")</f>
        <v/>
      </c>
      <c r="L206" t="str">
        <f>IF(B206="","","Single-channel")</f>
        <v/>
      </c>
      <c r="M206" t="str">
        <f>IF(B206="","","No")</f>
        <v/>
      </c>
      <c r="N206" t="str">
        <f>IF(B206="","","No")</f>
        <v/>
      </c>
    </row>
    <row r="207" spans="1:14" x14ac:dyDescent="0.25">
      <c r="M207" t="str">
        <f>IF(B206="","","Per well")</f>
        <v/>
      </c>
      <c r="N207" t="str">
        <f>IF(B206="","","On source")</f>
        <v/>
      </c>
    </row>
    <row r="208" spans="1:14" x14ac:dyDescent="0.25">
      <c r="B208" t="str">
        <f>IF(B206="","",1)</f>
        <v/>
      </c>
      <c r="C208" t="str">
        <f>IF(B206="","",2)</f>
        <v/>
      </c>
      <c r="D208" t="str">
        <f>IF(B206="","",3)</f>
        <v/>
      </c>
      <c r="E208" t="str">
        <f>IF(B206="","",4)</f>
        <v/>
      </c>
      <c r="F208" t="str">
        <f>IF(B206="","",5)</f>
        <v/>
      </c>
      <c r="G208" t="str">
        <f>IF(B206="","",6)</f>
        <v/>
      </c>
      <c r="H208" t="str">
        <f>IF(B206="","",7)</f>
        <v/>
      </c>
      <c r="I208" t="str">
        <f>IF(B206="","",8)</f>
        <v/>
      </c>
      <c r="J208" t="str">
        <f>IF(B206="","",9)</f>
        <v/>
      </c>
      <c r="K208" t="str">
        <f>IF(B206="","",10)</f>
        <v/>
      </c>
      <c r="L208" t="str">
        <f>IF(B206="","",11)</f>
        <v/>
      </c>
      <c r="M208" t="str">
        <f>IF(B206="","",12)</f>
        <v/>
      </c>
    </row>
    <row r="209" spans="1:14" x14ac:dyDescent="0.25">
      <c r="A209" t="str">
        <f>IF(B206="","","A")</f>
        <v/>
      </c>
      <c r="B209" s="10" t="str">
        <f>IF($B$206="","",IF(VLOOKUP($B$206,Samples!$A$3:$D$100,2,FALSE)='Intermediate Lookups'!$A2&amp;'Intermediate Lookups'!B$1,$B$206, ""))</f>
        <v/>
      </c>
      <c r="C209" s="10" t="str">
        <f>IF($B$206="","",IF(VLOOKUP($B$206,Samples!$A$3:$D$100,2,FALSE)='Intermediate Lookups'!$A2&amp;'Intermediate Lookups'!C$1,$B$206, ""))</f>
        <v/>
      </c>
      <c r="D209" s="10" t="str">
        <f>IF($B$206="","",IF(VLOOKUP($B$206,Samples!$A$3:$D$100,2,FALSE)='Intermediate Lookups'!$A2&amp;'Intermediate Lookups'!D$1,$B$206, ""))</f>
        <v/>
      </c>
      <c r="E209" s="10" t="str">
        <f>IF($B$206="","",IF(VLOOKUP($B$206,Samples!$A$3:$D$100,2,FALSE)='Intermediate Lookups'!$A2&amp;'Intermediate Lookups'!E$1,$B$206, ""))</f>
        <v/>
      </c>
      <c r="F209" s="10" t="str">
        <f>IF($B$206="","",IF(VLOOKUP($B$206,Samples!$A$3:$D$100,2,FALSE)='Intermediate Lookups'!$A2&amp;'Intermediate Lookups'!F$1,$B$206, ""))</f>
        <v/>
      </c>
      <c r="G209" s="10" t="str">
        <f>IF($B$206="","",IF(VLOOKUP($B$206,Samples!$A$3:$D$100,2,FALSE)='Intermediate Lookups'!$A2&amp;'Intermediate Lookups'!G$1,$B$206, ""))</f>
        <v/>
      </c>
      <c r="H209" s="10" t="str">
        <f>IF($B$206="","",IF(VLOOKUP($B$206,Samples!$A$3:$D$100,2,FALSE)='Intermediate Lookups'!$A2&amp;'Intermediate Lookups'!H$1,$B$206, ""))</f>
        <v/>
      </c>
      <c r="I209" s="10" t="str">
        <f>IF($B$206="","",IF(VLOOKUP($B$206,Samples!$A$3:$D$100,2,FALSE)='Intermediate Lookups'!$A2&amp;'Intermediate Lookups'!I$1,$B$206, ""))</f>
        <v/>
      </c>
      <c r="J209" s="10" t="str">
        <f>IF($B$206="","",IF(VLOOKUP($B$206,Samples!$A$3:$D$100,2,FALSE)='Intermediate Lookups'!$A2&amp;'Intermediate Lookups'!J$1,$B$206, ""))</f>
        <v/>
      </c>
      <c r="K209" s="10" t="str">
        <f>IF($B$206="","",IF(VLOOKUP($B$206,Samples!$A$3:$D$100,2,FALSE)='Intermediate Lookups'!$A2&amp;'Intermediate Lookups'!K$1,$B$206, ""))</f>
        <v/>
      </c>
      <c r="L209" s="10" t="str">
        <f>IF($B$206="","",IF(VLOOKUP($B$206,Samples!$A$3:$D$100,2,FALSE)='Intermediate Lookups'!$A2&amp;'Intermediate Lookups'!L$1,$B$206, ""))</f>
        <v/>
      </c>
      <c r="M209" s="10" t="str">
        <f>IF($B$206="","",IF(VLOOKUP($B$206,Samples!$A$3:$D$100,2,FALSE)='Intermediate Lookups'!$A2&amp;'Intermediate Lookups'!M$1,$B$206, ""))</f>
        <v/>
      </c>
    </row>
    <row r="210" spans="1:14" x14ac:dyDescent="0.25">
      <c r="A210" t="str">
        <f>IF(B206="","","B")</f>
        <v/>
      </c>
      <c r="B210" s="10" t="str">
        <f>IF($B$206="","",IF(VLOOKUP($B$206,Samples!$A$3:$D$100,2,FALSE)='Intermediate Lookups'!$A3&amp;'Intermediate Lookups'!B$1,$B$206, ""))</f>
        <v/>
      </c>
      <c r="C210" s="10" t="str">
        <f>IF($B$206="","",IF(VLOOKUP($B$206,Samples!$A$3:$D$100,2,FALSE)='Intermediate Lookups'!$A3&amp;'Intermediate Lookups'!C$1,$B$206, ""))</f>
        <v/>
      </c>
      <c r="D210" s="10" t="str">
        <f>IF($B$206="","",IF(VLOOKUP($B$206,Samples!$A$3:$D$100,2,FALSE)='Intermediate Lookups'!$A3&amp;'Intermediate Lookups'!D$1,$B$206, ""))</f>
        <v/>
      </c>
      <c r="E210" s="10" t="str">
        <f>IF($B$206="","",IF(VLOOKUP($B$206,Samples!$A$3:$D$100,2,FALSE)='Intermediate Lookups'!$A3&amp;'Intermediate Lookups'!E$1,$B$206, ""))</f>
        <v/>
      </c>
      <c r="F210" s="10" t="str">
        <f>IF($B$206="","",IF(VLOOKUP($B$206,Samples!$A$3:$D$100,2,FALSE)='Intermediate Lookups'!$A3&amp;'Intermediate Lookups'!F$1,$B$206, ""))</f>
        <v/>
      </c>
      <c r="G210" s="10" t="str">
        <f>IF($B$206="","",IF(VLOOKUP($B$206,Samples!$A$3:$D$100,2,FALSE)='Intermediate Lookups'!$A3&amp;'Intermediate Lookups'!G$1,$B$206, ""))</f>
        <v/>
      </c>
      <c r="H210" s="10" t="str">
        <f>IF($B$206="","",IF(VLOOKUP($B$206,Samples!$A$3:$D$100,2,FALSE)='Intermediate Lookups'!$A3&amp;'Intermediate Lookups'!H$1,$B$206, ""))</f>
        <v/>
      </c>
      <c r="I210" s="10" t="str">
        <f>IF($B$206="","",IF(VLOOKUP($B$206,Samples!$A$3:$D$100,2,FALSE)='Intermediate Lookups'!$A3&amp;'Intermediate Lookups'!I$1,$B$206, ""))</f>
        <v/>
      </c>
      <c r="J210" s="10" t="str">
        <f>IF($B$206="","",IF(VLOOKUP($B$206,Samples!$A$3:$D$100,2,FALSE)='Intermediate Lookups'!$A3&amp;'Intermediate Lookups'!J$1,$B$206, ""))</f>
        <v/>
      </c>
      <c r="K210" s="10" t="str">
        <f>IF($B$206="","",IF(VLOOKUP($B$206,Samples!$A$3:$D$100,2,FALSE)='Intermediate Lookups'!$A3&amp;'Intermediate Lookups'!K$1,$B$206, ""))</f>
        <v/>
      </c>
      <c r="L210" s="10" t="str">
        <f>IF($B$206="","",IF(VLOOKUP($B$206,Samples!$A$3:$D$100,2,FALSE)='Intermediate Lookups'!$A3&amp;'Intermediate Lookups'!L$1,$B$206, ""))</f>
        <v/>
      </c>
      <c r="M210" s="10" t="str">
        <f>IF($B$206="","",IF(VLOOKUP($B$206,Samples!$A$3:$D$100,2,FALSE)='Intermediate Lookups'!$A3&amp;'Intermediate Lookups'!M$1,$B$206, ""))</f>
        <v/>
      </c>
    </row>
    <row r="211" spans="1:14" x14ac:dyDescent="0.25">
      <c r="A211" t="str">
        <f>IF(B206="","","C")</f>
        <v/>
      </c>
      <c r="B211" s="10" t="str">
        <f>IF($B$206="","",IF(VLOOKUP($B$206,Samples!$A$3:$D$100,2,FALSE)='Intermediate Lookups'!$A4&amp;'Intermediate Lookups'!B$1,$B$206, ""))</f>
        <v/>
      </c>
      <c r="C211" s="10" t="str">
        <f>IF($B$206="","",IF(VLOOKUP($B$206,Samples!$A$3:$D$100,2,FALSE)='Intermediate Lookups'!$A4&amp;'Intermediate Lookups'!C$1,$B$206, ""))</f>
        <v/>
      </c>
      <c r="D211" s="10" t="str">
        <f>IF($B$206="","",IF(VLOOKUP($B$206,Samples!$A$3:$D$100,2,FALSE)='Intermediate Lookups'!$A4&amp;'Intermediate Lookups'!D$1,$B$206, ""))</f>
        <v/>
      </c>
      <c r="E211" s="10" t="str">
        <f>IF($B$206="","",IF(VLOOKUP($B$206,Samples!$A$3:$D$100,2,FALSE)='Intermediate Lookups'!$A4&amp;'Intermediate Lookups'!E$1,$B$206, ""))</f>
        <v/>
      </c>
      <c r="F211" s="10" t="str">
        <f>IF($B$206="","",IF(VLOOKUP($B$206,Samples!$A$3:$D$100,2,FALSE)='Intermediate Lookups'!$A4&amp;'Intermediate Lookups'!F$1,$B$206, ""))</f>
        <v/>
      </c>
      <c r="G211" s="10" t="str">
        <f>IF($B$206="","",IF(VLOOKUP($B$206,Samples!$A$3:$D$100,2,FALSE)='Intermediate Lookups'!$A4&amp;'Intermediate Lookups'!G$1,$B$206, ""))</f>
        <v/>
      </c>
      <c r="H211" s="10" t="str">
        <f>IF($B$206="","",IF(VLOOKUP($B$206,Samples!$A$3:$D$100,2,FALSE)='Intermediate Lookups'!$A4&amp;'Intermediate Lookups'!H$1,$B$206, ""))</f>
        <v/>
      </c>
      <c r="I211" s="10" t="str">
        <f>IF($B$206="","",IF(VLOOKUP($B$206,Samples!$A$3:$D$100,2,FALSE)='Intermediate Lookups'!$A4&amp;'Intermediate Lookups'!I$1,$B$206, ""))</f>
        <v/>
      </c>
      <c r="J211" s="10" t="str">
        <f>IF($B$206="","",IF(VLOOKUP($B$206,Samples!$A$3:$D$100,2,FALSE)='Intermediate Lookups'!$A4&amp;'Intermediate Lookups'!J$1,$B$206, ""))</f>
        <v/>
      </c>
      <c r="K211" s="10" t="str">
        <f>IF($B$206="","",IF(VLOOKUP($B$206,Samples!$A$3:$D$100,2,FALSE)='Intermediate Lookups'!$A4&amp;'Intermediate Lookups'!K$1,$B$206, ""))</f>
        <v/>
      </c>
      <c r="L211" s="10" t="str">
        <f>IF($B$206="","",IF(VLOOKUP($B$206,Samples!$A$3:$D$100,2,FALSE)='Intermediate Lookups'!$A4&amp;'Intermediate Lookups'!L$1,$B$206, ""))</f>
        <v/>
      </c>
      <c r="M211" s="10" t="str">
        <f>IF($B$206="","",IF(VLOOKUP($B$206,Samples!$A$3:$D$100,2,FALSE)='Intermediate Lookups'!$A4&amp;'Intermediate Lookups'!M$1,$B$206, ""))</f>
        <v/>
      </c>
    </row>
    <row r="212" spans="1:14" x14ac:dyDescent="0.25">
      <c r="A212" t="str">
        <f>IF(B206="","","D")</f>
        <v/>
      </c>
      <c r="B212" s="10" t="str">
        <f>IF($B$206="","",IF(VLOOKUP($B$206,Samples!$A$3:$D$100,2,FALSE)='Intermediate Lookups'!$A5&amp;'Intermediate Lookups'!B$1,$B$206, ""))</f>
        <v/>
      </c>
      <c r="C212" s="10" t="str">
        <f>IF($B$206="","",IF(VLOOKUP($B$206,Samples!$A$3:$D$100,2,FALSE)='Intermediate Lookups'!$A5&amp;'Intermediate Lookups'!C$1,$B$206, ""))</f>
        <v/>
      </c>
      <c r="D212" s="10" t="str">
        <f>IF($B$206="","",IF(VLOOKUP($B$206,Samples!$A$3:$D$100,2,FALSE)='Intermediate Lookups'!$A5&amp;'Intermediate Lookups'!D$1,$B$206, ""))</f>
        <v/>
      </c>
      <c r="E212" s="10" t="str">
        <f>IF($B$206="","",IF(VLOOKUP($B$206,Samples!$A$3:$D$100,2,FALSE)='Intermediate Lookups'!$A5&amp;'Intermediate Lookups'!E$1,$B$206, ""))</f>
        <v/>
      </c>
      <c r="F212" s="10" t="str">
        <f>IF($B$206="","",IF(VLOOKUP($B$206,Samples!$A$3:$D$100,2,FALSE)='Intermediate Lookups'!$A5&amp;'Intermediate Lookups'!F$1,$B$206, ""))</f>
        <v/>
      </c>
      <c r="G212" s="10" t="str">
        <f>IF($B$206="","",IF(VLOOKUP($B$206,Samples!$A$3:$D$100,2,FALSE)='Intermediate Lookups'!$A5&amp;'Intermediate Lookups'!G$1,$B$206, ""))</f>
        <v/>
      </c>
      <c r="H212" s="10" t="str">
        <f>IF($B$206="","",IF(VLOOKUP($B$206,Samples!$A$3:$D$100,2,FALSE)='Intermediate Lookups'!$A5&amp;'Intermediate Lookups'!H$1,$B$206, ""))</f>
        <v/>
      </c>
      <c r="I212" s="10" t="str">
        <f>IF($B$206="","",IF(VLOOKUP($B$206,Samples!$A$3:$D$100,2,FALSE)='Intermediate Lookups'!$A5&amp;'Intermediate Lookups'!I$1,$B$206, ""))</f>
        <v/>
      </c>
      <c r="J212" s="10" t="str">
        <f>IF($B$206="","",IF(VLOOKUP($B$206,Samples!$A$3:$D$100,2,FALSE)='Intermediate Lookups'!$A5&amp;'Intermediate Lookups'!J$1,$B$206, ""))</f>
        <v/>
      </c>
      <c r="K212" s="10" t="str">
        <f>IF($B$206="","",IF(VLOOKUP($B$206,Samples!$A$3:$D$100,2,FALSE)='Intermediate Lookups'!$A5&amp;'Intermediate Lookups'!K$1,$B$206, ""))</f>
        <v/>
      </c>
      <c r="L212" s="10" t="str">
        <f>IF($B$206="","",IF(VLOOKUP($B$206,Samples!$A$3:$D$100,2,FALSE)='Intermediate Lookups'!$A5&amp;'Intermediate Lookups'!L$1,$B$206, ""))</f>
        <v/>
      </c>
      <c r="M212" s="10" t="str">
        <f>IF($B$206="","",IF(VLOOKUP($B$206,Samples!$A$3:$D$100,2,FALSE)='Intermediate Lookups'!$A5&amp;'Intermediate Lookups'!M$1,$B$206, ""))</f>
        <v/>
      </c>
    </row>
    <row r="213" spans="1:14" x14ac:dyDescent="0.25">
      <c r="A213" t="str">
        <f>IF(B206="","","E")</f>
        <v/>
      </c>
      <c r="B213" s="10" t="str">
        <f>IF($B$206="","",IF(VLOOKUP($B$206,Samples!$A$3:$D$100,2,FALSE)='Intermediate Lookups'!$A6&amp;'Intermediate Lookups'!B$1,$B$206, ""))</f>
        <v/>
      </c>
      <c r="C213" s="10" t="str">
        <f>IF($B$206="","",IF(VLOOKUP($B$206,Samples!$A$3:$D$100,2,FALSE)='Intermediate Lookups'!$A6&amp;'Intermediate Lookups'!C$1,$B$206, ""))</f>
        <v/>
      </c>
      <c r="D213" s="10" t="str">
        <f>IF($B$206="","",IF(VLOOKUP($B$206,Samples!$A$3:$D$100,2,FALSE)='Intermediate Lookups'!$A6&amp;'Intermediate Lookups'!D$1,$B$206, ""))</f>
        <v/>
      </c>
      <c r="E213" s="10" t="str">
        <f>IF($B$206="","",IF(VLOOKUP($B$206,Samples!$A$3:$D$100,2,FALSE)='Intermediate Lookups'!$A6&amp;'Intermediate Lookups'!E$1,$B$206, ""))</f>
        <v/>
      </c>
      <c r="F213" s="10" t="str">
        <f>IF($B$206="","",IF(VLOOKUP($B$206,Samples!$A$3:$D$100,2,FALSE)='Intermediate Lookups'!$A6&amp;'Intermediate Lookups'!F$1,$B$206, ""))</f>
        <v/>
      </c>
      <c r="G213" s="10" t="str">
        <f>IF($B$206="","",IF(VLOOKUP($B$206,Samples!$A$3:$D$100,2,FALSE)='Intermediate Lookups'!$A6&amp;'Intermediate Lookups'!G$1,$B$206, ""))</f>
        <v/>
      </c>
      <c r="H213" s="10" t="str">
        <f>IF($B$206="","",IF(VLOOKUP($B$206,Samples!$A$3:$D$100,2,FALSE)='Intermediate Lookups'!$A6&amp;'Intermediate Lookups'!H$1,$B$206, ""))</f>
        <v/>
      </c>
      <c r="I213" s="10" t="str">
        <f>IF($B$206="","",IF(VLOOKUP($B$206,Samples!$A$3:$D$100,2,FALSE)='Intermediate Lookups'!$A6&amp;'Intermediate Lookups'!I$1,$B$206, ""))</f>
        <v/>
      </c>
      <c r="J213" s="10" t="str">
        <f>IF($B$206="","",IF(VLOOKUP($B$206,Samples!$A$3:$D$100,2,FALSE)='Intermediate Lookups'!$A6&amp;'Intermediate Lookups'!J$1,$B$206, ""))</f>
        <v/>
      </c>
      <c r="K213" s="10" t="str">
        <f>IF($B$206="","",IF(VLOOKUP($B$206,Samples!$A$3:$D$100,2,FALSE)='Intermediate Lookups'!$A6&amp;'Intermediate Lookups'!K$1,$B$206, ""))</f>
        <v/>
      </c>
      <c r="L213" s="10" t="str">
        <f>IF($B$206="","",IF(VLOOKUP($B$206,Samples!$A$3:$D$100,2,FALSE)='Intermediate Lookups'!$A6&amp;'Intermediate Lookups'!L$1,$B$206, ""))</f>
        <v/>
      </c>
      <c r="M213" s="10" t="str">
        <f>IF($B$206="","",IF(VLOOKUP($B$206,Samples!$A$3:$D$100,2,FALSE)='Intermediate Lookups'!$A6&amp;'Intermediate Lookups'!M$1,$B$206, ""))</f>
        <v/>
      </c>
    </row>
    <row r="214" spans="1:14" x14ac:dyDescent="0.25">
      <c r="A214" t="str">
        <f>IF(B206="","","F")</f>
        <v/>
      </c>
      <c r="B214" s="10" t="str">
        <f>IF($B$206="","",IF(VLOOKUP($B$206,Samples!$A$3:$D$100,2,FALSE)='Intermediate Lookups'!$A7&amp;'Intermediate Lookups'!B$1,$B$206, ""))</f>
        <v/>
      </c>
      <c r="C214" s="10" t="str">
        <f>IF($B$206="","",IF(VLOOKUP($B$206,Samples!$A$3:$D$100,2,FALSE)='Intermediate Lookups'!$A7&amp;'Intermediate Lookups'!C$1,$B$206, ""))</f>
        <v/>
      </c>
      <c r="D214" s="10" t="str">
        <f>IF($B$206="","",IF(VLOOKUP($B$206,Samples!$A$3:$D$100,2,FALSE)='Intermediate Lookups'!$A7&amp;'Intermediate Lookups'!D$1,$B$206, ""))</f>
        <v/>
      </c>
      <c r="E214" s="10" t="str">
        <f>IF($B$206="","",IF(VLOOKUP($B$206,Samples!$A$3:$D$100,2,FALSE)='Intermediate Lookups'!$A7&amp;'Intermediate Lookups'!E$1,$B$206, ""))</f>
        <v/>
      </c>
      <c r="F214" s="10" t="str">
        <f>IF($B$206="","",IF(VLOOKUP($B$206,Samples!$A$3:$D$100,2,FALSE)='Intermediate Lookups'!$A7&amp;'Intermediate Lookups'!F$1,$B$206, ""))</f>
        <v/>
      </c>
      <c r="G214" s="10" t="str">
        <f>IF($B$206="","",IF(VLOOKUP($B$206,Samples!$A$3:$D$100,2,FALSE)='Intermediate Lookups'!$A7&amp;'Intermediate Lookups'!G$1,$B$206, ""))</f>
        <v/>
      </c>
      <c r="H214" s="10" t="str">
        <f>IF($B$206="","",IF(VLOOKUP($B$206,Samples!$A$3:$D$100,2,FALSE)='Intermediate Lookups'!$A7&amp;'Intermediate Lookups'!H$1,$B$206, ""))</f>
        <v/>
      </c>
      <c r="I214" s="10" t="str">
        <f>IF($B$206="","",IF(VLOOKUP($B$206,Samples!$A$3:$D$100,2,FALSE)='Intermediate Lookups'!$A7&amp;'Intermediate Lookups'!I$1,$B$206, ""))</f>
        <v/>
      </c>
      <c r="J214" s="10" t="str">
        <f>IF($B$206="","",IF(VLOOKUP($B$206,Samples!$A$3:$D$100,2,FALSE)='Intermediate Lookups'!$A7&amp;'Intermediate Lookups'!J$1,$B$206, ""))</f>
        <v/>
      </c>
      <c r="K214" s="10" t="str">
        <f>IF($B$206="","",IF(VLOOKUP($B$206,Samples!$A$3:$D$100,2,FALSE)='Intermediate Lookups'!$A7&amp;'Intermediate Lookups'!K$1,$B$206, ""))</f>
        <v/>
      </c>
      <c r="L214" s="10" t="str">
        <f>IF($B$206="","",IF(VLOOKUP($B$206,Samples!$A$3:$D$100,2,FALSE)='Intermediate Lookups'!$A7&amp;'Intermediate Lookups'!L$1,$B$206, ""))</f>
        <v/>
      </c>
      <c r="M214" s="10" t="str">
        <f>IF($B$206="","",IF(VLOOKUP($B$206,Samples!$A$3:$D$100,2,FALSE)='Intermediate Lookups'!$A7&amp;'Intermediate Lookups'!M$1,$B$206, ""))</f>
        <v/>
      </c>
    </row>
    <row r="215" spans="1:14" x14ac:dyDescent="0.25">
      <c r="A215" t="str">
        <f>IF(B206="","","G")</f>
        <v/>
      </c>
      <c r="B215" s="10" t="str">
        <f>IF($B$206="","",IF(VLOOKUP($B$206,Samples!$A$3:$D$100,2,FALSE)='Intermediate Lookups'!$A8&amp;'Intermediate Lookups'!B$1,$B$206, ""))</f>
        <v/>
      </c>
      <c r="C215" s="10" t="str">
        <f>IF($B$206="","",IF(VLOOKUP($B$206,Samples!$A$3:$D$100,2,FALSE)='Intermediate Lookups'!$A8&amp;'Intermediate Lookups'!C$1,$B$206, ""))</f>
        <v/>
      </c>
      <c r="D215" s="10" t="str">
        <f>IF($B$206="","",IF(VLOOKUP($B$206,Samples!$A$3:$D$100,2,FALSE)='Intermediate Lookups'!$A8&amp;'Intermediate Lookups'!D$1,$B$206, ""))</f>
        <v/>
      </c>
      <c r="E215" s="10" t="str">
        <f>IF($B$206="","",IF(VLOOKUP($B$206,Samples!$A$3:$D$100,2,FALSE)='Intermediate Lookups'!$A8&amp;'Intermediate Lookups'!E$1,$B$206, ""))</f>
        <v/>
      </c>
      <c r="F215" s="10" t="str">
        <f>IF($B$206="","",IF(VLOOKUP($B$206,Samples!$A$3:$D$100,2,FALSE)='Intermediate Lookups'!$A8&amp;'Intermediate Lookups'!F$1,$B$206, ""))</f>
        <v/>
      </c>
      <c r="G215" s="10" t="str">
        <f>IF($B$206="","",IF(VLOOKUP($B$206,Samples!$A$3:$D$100,2,FALSE)='Intermediate Lookups'!$A8&amp;'Intermediate Lookups'!G$1,$B$206, ""))</f>
        <v/>
      </c>
      <c r="H215" s="10" t="str">
        <f>IF($B$206="","",IF(VLOOKUP($B$206,Samples!$A$3:$D$100,2,FALSE)='Intermediate Lookups'!$A8&amp;'Intermediate Lookups'!H$1,$B$206, ""))</f>
        <v/>
      </c>
      <c r="I215" s="10" t="str">
        <f>IF($B$206="","",IF(VLOOKUP($B$206,Samples!$A$3:$D$100,2,FALSE)='Intermediate Lookups'!$A8&amp;'Intermediate Lookups'!I$1,$B$206, ""))</f>
        <v/>
      </c>
      <c r="J215" s="10" t="str">
        <f>IF($B$206="","",IF(VLOOKUP($B$206,Samples!$A$3:$D$100,2,FALSE)='Intermediate Lookups'!$A8&amp;'Intermediate Lookups'!J$1,$B$206, ""))</f>
        <v/>
      </c>
      <c r="K215" s="10" t="str">
        <f>IF($B$206="","",IF(VLOOKUP($B$206,Samples!$A$3:$D$100,2,FALSE)='Intermediate Lookups'!$A8&amp;'Intermediate Lookups'!K$1,$B$206, ""))</f>
        <v/>
      </c>
      <c r="L215" s="10" t="str">
        <f>IF($B$206="","",IF(VLOOKUP($B$206,Samples!$A$3:$D$100,2,FALSE)='Intermediate Lookups'!$A8&amp;'Intermediate Lookups'!L$1,$B$206, ""))</f>
        <v/>
      </c>
      <c r="M215" s="10" t="str">
        <f>IF($B$206="","",IF(VLOOKUP($B$206,Samples!$A$3:$D$100,2,FALSE)='Intermediate Lookups'!$A8&amp;'Intermediate Lookups'!M$1,$B$206, ""))</f>
        <v/>
      </c>
    </row>
    <row r="216" spans="1:14" x14ac:dyDescent="0.25">
      <c r="A216" t="str">
        <f>IF(B206="","","H")</f>
        <v/>
      </c>
      <c r="B216" s="10" t="str">
        <f>IF($B$206="","",IF(VLOOKUP($B$206,Samples!$A$3:$D$100,2,FALSE)='Intermediate Lookups'!$A9&amp;'Intermediate Lookups'!B$1,$B$206, ""))</f>
        <v/>
      </c>
      <c r="C216" s="10" t="str">
        <f>IF($B$206="","",IF(VLOOKUP($B$206,Samples!$A$3:$D$100,2,FALSE)='Intermediate Lookups'!$A9&amp;'Intermediate Lookups'!C$1,$B$206, ""))</f>
        <v/>
      </c>
      <c r="D216" s="10" t="str">
        <f>IF($B$206="","",IF(VLOOKUP($B$206,Samples!$A$3:$D$100,2,FALSE)='Intermediate Lookups'!$A9&amp;'Intermediate Lookups'!D$1,$B$206, ""))</f>
        <v/>
      </c>
      <c r="E216" s="10" t="str">
        <f>IF($B$206="","",IF(VLOOKUP($B$206,Samples!$A$3:$D$100,2,FALSE)='Intermediate Lookups'!$A9&amp;'Intermediate Lookups'!E$1,$B$206, ""))</f>
        <v/>
      </c>
      <c r="F216" s="10" t="str">
        <f>IF($B$206="","",IF(VLOOKUP($B$206,Samples!$A$3:$D$100,2,FALSE)='Intermediate Lookups'!$A9&amp;'Intermediate Lookups'!F$1,$B$206, ""))</f>
        <v/>
      </c>
      <c r="G216" s="10" t="str">
        <f>IF($B$206="","",IF(VLOOKUP($B$206,Samples!$A$3:$D$100,2,FALSE)='Intermediate Lookups'!$A9&amp;'Intermediate Lookups'!G$1,$B$206, ""))</f>
        <v/>
      </c>
      <c r="H216" s="10" t="str">
        <f>IF($B$206="","",IF(VLOOKUP($B$206,Samples!$A$3:$D$100,2,FALSE)='Intermediate Lookups'!$A9&amp;'Intermediate Lookups'!H$1,$B$206, ""))</f>
        <v/>
      </c>
      <c r="I216" s="10" t="str">
        <f>IF($B$206="","",IF(VLOOKUP($B$206,Samples!$A$3:$D$100,2,FALSE)='Intermediate Lookups'!$A9&amp;'Intermediate Lookups'!I$1,$B$206, ""))</f>
        <v/>
      </c>
      <c r="J216" s="10" t="str">
        <f>IF($B$206="","",IF(VLOOKUP($B$206,Samples!$A$3:$D$100,2,FALSE)='Intermediate Lookups'!$A9&amp;'Intermediate Lookups'!J$1,$B$206, ""))</f>
        <v/>
      </c>
      <c r="K216" s="10" t="str">
        <f>IF($B$206="","",IF(VLOOKUP($B$206,Samples!$A$3:$D$100,2,FALSE)='Intermediate Lookups'!$A9&amp;'Intermediate Lookups'!K$1,$B$206, ""))</f>
        <v/>
      </c>
      <c r="L216" s="10" t="str">
        <f>IF($B$206="","",IF(VLOOKUP($B$206,Samples!$A$3:$D$100,2,FALSE)='Intermediate Lookups'!$A9&amp;'Intermediate Lookups'!L$1,$B$206, ""))</f>
        <v/>
      </c>
      <c r="M216" s="10" t="str">
        <f>IF($B$206="","",IF(VLOOKUP($B$206,Samples!$A$3:$D$100,2,FALSE)='Intermediate Lookups'!$A9&amp;'Intermediate Lookups'!M$1,$B$206, ""))</f>
        <v/>
      </c>
    </row>
    <row r="218" spans="1:14" x14ac:dyDescent="0.25">
      <c r="A218" t="str">
        <f>IF(B218="","","Pipetting step")</f>
        <v/>
      </c>
      <c r="B218" t="str">
        <f>IF(ISBLANK(Samples!A71),"",Samples!A71)</f>
        <v/>
      </c>
      <c r="C218" t="str">
        <f>IF(B218="","",VLOOKUP(B218,Samples!$A$3:$D$100,4,FALSE))</f>
        <v/>
      </c>
      <c r="D218" t="str">
        <f>IF(B218="","",8)</f>
        <v/>
      </c>
      <c r="E218" t="str">
        <f>IF(B218="","",12)</f>
        <v/>
      </c>
      <c r="F218" t="str">
        <f>IF(B218="","","Standard")</f>
        <v/>
      </c>
      <c r="G218" t="str">
        <f>IF(B218="","","Color")</f>
        <v/>
      </c>
      <c r="I218" t="str">
        <f>IF(B218="","",6)</f>
        <v/>
      </c>
      <c r="J218" t="str">
        <f>IF(B218="","",6)</f>
        <v/>
      </c>
      <c r="K218" t="str">
        <f>IF(B218="","","Normal")</f>
        <v/>
      </c>
      <c r="L218" t="str">
        <f>IF(B218="","","Single-channel")</f>
        <v/>
      </c>
      <c r="M218" t="str">
        <f>IF(B218="","","No")</f>
        <v/>
      </c>
      <c r="N218" t="str">
        <f>IF(B218="","","No")</f>
        <v/>
      </c>
    </row>
    <row r="219" spans="1:14" x14ac:dyDescent="0.25">
      <c r="M219" t="str">
        <f>IF(B218="","","Per well")</f>
        <v/>
      </c>
      <c r="N219" t="str">
        <f>IF(B218="","","On source")</f>
        <v/>
      </c>
    </row>
    <row r="220" spans="1:14" x14ac:dyDescent="0.25">
      <c r="B220" t="str">
        <f>IF(B218="","",1)</f>
        <v/>
      </c>
      <c r="C220" t="str">
        <f>IF(B218="","",2)</f>
        <v/>
      </c>
      <c r="D220" t="str">
        <f>IF(B218="","",3)</f>
        <v/>
      </c>
      <c r="E220" t="str">
        <f>IF(B218="","",4)</f>
        <v/>
      </c>
      <c r="F220" t="str">
        <f>IF(B218="","",5)</f>
        <v/>
      </c>
      <c r="G220" t="str">
        <f>IF(B218="","",6)</f>
        <v/>
      </c>
      <c r="H220" t="str">
        <f>IF(B218="","",7)</f>
        <v/>
      </c>
      <c r="I220" t="str">
        <f>IF(B218="","",8)</f>
        <v/>
      </c>
      <c r="J220" t="str">
        <f>IF(B218="","",9)</f>
        <v/>
      </c>
      <c r="K220" t="str">
        <f>IF(B218="","",10)</f>
        <v/>
      </c>
      <c r="L220" t="str">
        <f>IF(B218="","",11)</f>
        <v/>
      </c>
      <c r="M220" t="str">
        <f>IF(B218="","",12)</f>
        <v/>
      </c>
    </row>
    <row r="221" spans="1:14" x14ac:dyDescent="0.25">
      <c r="A221" t="str">
        <f>IF(B218="","","A")</f>
        <v/>
      </c>
      <c r="B221" s="10" t="str">
        <f>IF($B$218="","",IF(VLOOKUP($B$218,Samples!$A$3:$D$100,2,FALSE)='Intermediate Lookups'!$A2&amp;'Intermediate Lookups'!B$1,$B$218, ""))</f>
        <v/>
      </c>
      <c r="C221" s="10" t="str">
        <f>IF($B$218="","",IF(VLOOKUP($B$218,Samples!$A$3:$D$100,2,FALSE)='Intermediate Lookups'!$A2&amp;'Intermediate Lookups'!C$1,$B$218, ""))</f>
        <v/>
      </c>
      <c r="D221" s="10" t="str">
        <f>IF($B$218="","",IF(VLOOKUP($B$218,Samples!$A$3:$D$100,2,FALSE)='Intermediate Lookups'!$A2&amp;'Intermediate Lookups'!D$1,$B$218, ""))</f>
        <v/>
      </c>
      <c r="E221" s="10" t="str">
        <f>IF($B$218="","",IF(VLOOKUP($B$218,Samples!$A$3:$D$100,2,FALSE)='Intermediate Lookups'!$A2&amp;'Intermediate Lookups'!E$1,$B$218, ""))</f>
        <v/>
      </c>
      <c r="F221" s="10" t="str">
        <f>IF($B$218="","",IF(VLOOKUP($B$218,Samples!$A$3:$D$100,2,FALSE)='Intermediate Lookups'!$A2&amp;'Intermediate Lookups'!F$1,$B$218, ""))</f>
        <v/>
      </c>
      <c r="G221" s="10" t="str">
        <f>IF($B$218="","",IF(VLOOKUP($B$218,Samples!$A$3:$D$100,2,FALSE)='Intermediate Lookups'!$A2&amp;'Intermediate Lookups'!G$1,$B$218, ""))</f>
        <v/>
      </c>
      <c r="H221" s="10" t="str">
        <f>IF($B$218="","",IF(VLOOKUP($B$218,Samples!$A$3:$D$100,2,FALSE)='Intermediate Lookups'!$A2&amp;'Intermediate Lookups'!H$1,$B$218, ""))</f>
        <v/>
      </c>
      <c r="I221" s="10" t="str">
        <f>IF($B$218="","",IF(VLOOKUP($B$218,Samples!$A$3:$D$100,2,FALSE)='Intermediate Lookups'!$A2&amp;'Intermediate Lookups'!I$1,$B$218, ""))</f>
        <v/>
      </c>
      <c r="J221" s="10" t="str">
        <f>IF($B$218="","",IF(VLOOKUP($B$218,Samples!$A$3:$D$100,2,FALSE)='Intermediate Lookups'!$A2&amp;'Intermediate Lookups'!J$1,$B$218, ""))</f>
        <v/>
      </c>
      <c r="K221" s="10" t="str">
        <f>IF($B$218="","",IF(VLOOKUP($B$218,Samples!$A$3:$D$100,2,FALSE)='Intermediate Lookups'!$A2&amp;'Intermediate Lookups'!K$1,$B$218, ""))</f>
        <v/>
      </c>
      <c r="L221" s="10" t="str">
        <f>IF($B$218="","",IF(VLOOKUP($B$218,Samples!$A$3:$D$100,2,FALSE)='Intermediate Lookups'!$A2&amp;'Intermediate Lookups'!L$1,$B$218, ""))</f>
        <v/>
      </c>
      <c r="M221" s="10" t="str">
        <f>IF($B$218="","",IF(VLOOKUP($B$218,Samples!$A$3:$D$100,2,FALSE)='Intermediate Lookups'!$A2&amp;'Intermediate Lookups'!M$1,$B$218, ""))</f>
        <v/>
      </c>
    </row>
    <row r="222" spans="1:14" x14ac:dyDescent="0.25">
      <c r="A222" t="str">
        <f>IF(B218="","","B")</f>
        <v/>
      </c>
      <c r="B222" s="10" t="str">
        <f>IF($B$218="","",IF(VLOOKUP($B$218,Samples!$A$3:$D$100,2,FALSE)='Intermediate Lookups'!$A3&amp;'Intermediate Lookups'!B$1,$B$218, ""))</f>
        <v/>
      </c>
      <c r="C222" s="10" t="str">
        <f>IF($B$218="","",IF(VLOOKUP($B$218,Samples!$A$3:$D$100,2,FALSE)='Intermediate Lookups'!$A3&amp;'Intermediate Lookups'!C$1,$B$218, ""))</f>
        <v/>
      </c>
      <c r="D222" s="10" t="str">
        <f>IF($B$218="","",IF(VLOOKUP($B$218,Samples!$A$3:$D$100,2,FALSE)='Intermediate Lookups'!$A3&amp;'Intermediate Lookups'!D$1,$B$218, ""))</f>
        <v/>
      </c>
      <c r="E222" s="10" t="str">
        <f>IF($B$218="","",IF(VLOOKUP($B$218,Samples!$A$3:$D$100,2,FALSE)='Intermediate Lookups'!$A3&amp;'Intermediate Lookups'!E$1,$B$218, ""))</f>
        <v/>
      </c>
      <c r="F222" s="10" t="str">
        <f>IF($B$218="","",IF(VLOOKUP($B$218,Samples!$A$3:$D$100,2,FALSE)='Intermediate Lookups'!$A3&amp;'Intermediate Lookups'!F$1,$B$218, ""))</f>
        <v/>
      </c>
      <c r="G222" s="10" t="str">
        <f>IF($B$218="","",IF(VLOOKUP($B$218,Samples!$A$3:$D$100,2,FALSE)='Intermediate Lookups'!$A3&amp;'Intermediate Lookups'!G$1,$B$218, ""))</f>
        <v/>
      </c>
      <c r="H222" s="10" t="str">
        <f>IF($B$218="","",IF(VLOOKUP($B$218,Samples!$A$3:$D$100,2,FALSE)='Intermediate Lookups'!$A3&amp;'Intermediate Lookups'!H$1,$B$218, ""))</f>
        <v/>
      </c>
      <c r="I222" s="10" t="str">
        <f>IF($B$218="","",IF(VLOOKUP($B$218,Samples!$A$3:$D$100,2,FALSE)='Intermediate Lookups'!$A3&amp;'Intermediate Lookups'!I$1,$B$218, ""))</f>
        <v/>
      </c>
      <c r="J222" s="10" t="str">
        <f>IF($B$218="","",IF(VLOOKUP($B$218,Samples!$A$3:$D$100,2,FALSE)='Intermediate Lookups'!$A3&amp;'Intermediate Lookups'!J$1,$B$218, ""))</f>
        <v/>
      </c>
      <c r="K222" s="10" t="str">
        <f>IF($B$218="","",IF(VLOOKUP($B$218,Samples!$A$3:$D$100,2,FALSE)='Intermediate Lookups'!$A3&amp;'Intermediate Lookups'!K$1,$B$218, ""))</f>
        <v/>
      </c>
      <c r="L222" s="10" t="str">
        <f>IF($B$218="","",IF(VLOOKUP($B$218,Samples!$A$3:$D$100,2,FALSE)='Intermediate Lookups'!$A3&amp;'Intermediate Lookups'!L$1,$B$218, ""))</f>
        <v/>
      </c>
      <c r="M222" s="10" t="str">
        <f>IF($B$218="","",IF(VLOOKUP($B$218,Samples!$A$3:$D$100,2,FALSE)='Intermediate Lookups'!$A3&amp;'Intermediate Lookups'!M$1,$B$218, ""))</f>
        <v/>
      </c>
    </row>
    <row r="223" spans="1:14" x14ac:dyDescent="0.25">
      <c r="A223" t="str">
        <f>IF(B218="","","C")</f>
        <v/>
      </c>
      <c r="B223" s="10" t="str">
        <f>IF($B$218="","",IF(VLOOKUP($B$218,Samples!$A$3:$D$100,2,FALSE)='Intermediate Lookups'!$A4&amp;'Intermediate Lookups'!B$1,$B$218, ""))</f>
        <v/>
      </c>
      <c r="C223" s="10" t="str">
        <f>IF($B$218="","",IF(VLOOKUP($B$218,Samples!$A$3:$D$100,2,FALSE)='Intermediate Lookups'!$A4&amp;'Intermediate Lookups'!C$1,$B$218, ""))</f>
        <v/>
      </c>
      <c r="D223" s="10" t="str">
        <f>IF($B$218="","",IF(VLOOKUP($B$218,Samples!$A$3:$D$100,2,FALSE)='Intermediate Lookups'!$A4&amp;'Intermediate Lookups'!D$1,$B$218, ""))</f>
        <v/>
      </c>
      <c r="E223" s="10" t="str">
        <f>IF($B$218="","",IF(VLOOKUP($B$218,Samples!$A$3:$D$100,2,FALSE)='Intermediate Lookups'!$A4&amp;'Intermediate Lookups'!E$1,$B$218, ""))</f>
        <v/>
      </c>
      <c r="F223" s="10" t="str">
        <f>IF($B$218="","",IF(VLOOKUP($B$218,Samples!$A$3:$D$100,2,FALSE)='Intermediate Lookups'!$A4&amp;'Intermediate Lookups'!F$1,$B$218, ""))</f>
        <v/>
      </c>
      <c r="G223" s="10" t="str">
        <f>IF($B$218="","",IF(VLOOKUP($B$218,Samples!$A$3:$D$100,2,FALSE)='Intermediate Lookups'!$A4&amp;'Intermediate Lookups'!G$1,$B$218, ""))</f>
        <v/>
      </c>
      <c r="H223" s="10" t="str">
        <f>IF($B$218="","",IF(VLOOKUP($B$218,Samples!$A$3:$D$100,2,FALSE)='Intermediate Lookups'!$A4&amp;'Intermediate Lookups'!H$1,$B$218, ""))</f>
        <v/>
      </c>
      <c r="I223" s="10" t="str">
        <f>IF($B$218="","",IF(VLOOKUP($B$218,Samples!$A$3:$D$100,2,FALSE)='Intermediate Lookups'!$A4&amp;'Intermediate Lookups'!I$1,$B$218, ""))</f>
        <v/>
      </c>
      <c r="J223" s="10" t="str">
        <f>IF($B$218="","",IF(VLOOKUP($B$218,Samples!$A$3:$D$100,2,FALSE)='Intermediate Lookups'!$A4&amp;'Intermediate Lookups'!J$1,$B$218, ""))</f>
        <v/>
      </c>
      <c r="K223" s="10" t="str">
        <f>IF($B$218="","",IF(VLOOKUP($B$218,Samples!$A$3:$D$100,2,FALSE)='Intermediate Lookups'!$A4&amp;'Intermediate Lookups'!K$1,$B$218, ""))</f>
        <v/>
      </c>
      <c r="L223" s="10" t="str">
        <f>IF($B$218="","",IF(VLOOKUP($B$218,Samples!$A$3:$D$100,2,FALSE)='Intermediate Lookups'!$A4&amp;'Intermediate Lookups'!L$1,$B$218, ""))</f>
        <v/>
      </c>
      <c r="M223" s="10" t="str">
        <f>IF($B$218="","",IF(VLOOKUP($B$218,Samples!$A$3:$D$100,2,FALSE)='Intermediate Lookups'!$A4&amp;'Intermediate Lookups'!M$1,$B$218, ""))</f>
        <v/>
      </c>
    </row>
    <row r="224" spans="1:14" x14ac:dyDescent="0.25">
      <c r="A224" t="str">
        <f>IF(B218="","","D")</f>
        <v/>
      </c>
      <c r="B224" s="10" t="str">
        <f>IF($B$218="","",IF(VLOOKUP($B$218,Samples!$A$3:$D$100,2,FALSE)='Intermediate Lookups'!$A5&amp;'Intermediate Lookups'!B$1,$B$218, ""))</f>
        <v/>
      </c>
      <c r="C224" s="10" t="str">
        <f>IF($B$218="","",IF(VLOOKUP($B$218,Samples!$A$3:$D$100,2,FALSE)='Intermediate Lookups'!$A5&amp;'Intermediate Lookups'!C$1,$B$218, ""))</f>
        <v/>
      </c>
      <c r="D224" s="10" t="str">
        <f>IF($B$218="","",IF(VLOOKUP($B$218,Samples!$A$3:$D$100,2,FALSE)='Intermediate Lookups'!$A5&amp;'Intermediate Lookups'!D$1,$B$218, ""))</f>
        <v/>
      </c>
      <c r="E224" s="10" t="str">
        <f>IF($B$218="","",IF(VLOOKUP($B$218,Samples!$A$3:$D$100,2,FALSE)='Intermediate Lookups'!$A5&amp;'Intermediate Lookups'!E$1,$B$218, ""))</f>
        <v/>
      </c>
      <c r="F224" s="10" t="str">
        <f>IF($B$218="","",IF(VLOOKUP($B$218,Samples!$A$3:$D$100,2,FALSE)='Intermediate Lookups'!$A5&amp;'Intermediate Lookups'!F$1,$B$218, ""))</f>
        <v/>
      </c>
      <c r="G224" s="10" t="str">
        <f>IF($B$218="","",IF(VLOOKUP($B$218,Samples!$A$3:$D$100,2,FALSE)='Intermediate Lookups'!$A5&amp;'Intermediate Lookups'!G$1,$B$218, ""))</f>
        <v/>
      </c>
      <c r="H224" s="10" t="str">
        <f>IF($B$218="","",IF(VLOOKUP($B$218,Samples!$A$3:$D$100,2,FALSE)='Intermediate Lookups'!$A5&amp;'Intermediate Lookups'!H$1,$B$218, ""))</f>
        <v/>
      </c>
      <c r="I224" s="10" t="str">
        <f>IF($B$218="","",IF(VLOOKUP($B$218,Samples!$A$3:$D$100,2,FALSE)='Intermediate Lookups'!$A5&amp;'Intermediate Lookups'!I$1,$B$218, ""))</f>
        <v/>
      </c>
      <c r="J224" s="10" t="str">
        <f>IF($B$218="","",IF(VLOOKUP($B$218,Samples!$A$3:$D$100,2,FALSE)='Intermediate Lookups'!$A5&amp;'Intermediate Lookups'!J$1,$B$218, ""))</f>
        <v/>
      </c>
      <c r="K224" s="10" t="str">
        <f>IF($B$218="","",IF(VLOOKUP($B$218,Samples!$A$3:$D$100,2,FALSE)='Intermediate Lookups'!$A5&amp;'Intermediate Lookups'!K$1,$B$218, ""))</f>
        <v/>
      </c>
      <c r="L224" s="10" t="str">
        <f>IF($B$218="","",IF(VLOOKUP($B$218,Samples!$A$3:$D$100,2,FALSE)='Intermediate Lookups'!$A5&amp;'Intermediate Lookups'!L$1,$B$218, ""))</f>
        <v/>
      </c>
      <c r="M224" s="10" t="str">
        <f>IF($B$218="","",IF(VLOOKUP($B$218,Samples!$A$3:$D$100,2,FALSE)='Intermediate Lookups'!$A5&amp;'Intermediate Lookups'!M$1,$B$218, ""))</f>
        <v/>
      </c>
    </row>
    <row r="225" spans="1:14" x14ac:dyDescent="0.25">
      <c r="A225" t="str">
        <f>IF(B218="","","E")</f>
        <v/>
      </c>
      <c r="B225" s="10" t="str">
        <f>IF($B$218="","",IF(VLOOKUP($B$218,Samples!$A$3:$D$100,2,FALSE)='Intermediate Lookups'!$A6&amp;'Intermediate Lookups'!B$1,$B$218, ""))</f>
        <v/>
      </c>
      <c r="C225" s="10" t="str">
        <f>IF($B$218="","",IF(VLOOKUP($B$218,Samples!$A$3:$D$100,2,FALSE)='Intermediate Lookups'!$A6&amp;'Intermediate Lookups'!C$1,$B$218, ""))</f>
        <v/>
      </c>
      <c r="D225" s="10" t="str">
        <f>IF($B$218="","",IF(VLOOKUP($B$218,Samples!$A$3:$D$100,2,FALSE)='Intermediate Lookups'!$A6&amp;'Intermediate Lookups'!D$1,$B$218, ""))</f>
        <v/>
      </c>
      <c r="E225" s="10" t="str">
        <f>IF($B$218="","",IF(VLOOKUP($B$218,Samples!$A$3:$D$100,2,FALSE)='Intermediate Lookups'!$A6&amp;'Intermediate Lookups'!E$1,$B$218, ""))</f>
        <v/>
      </c>
      <c r="F225" s="10" t="str">
        <f>IF($B$218="","",IF(VLOOKUP($B$218,Samples!$A$3:$D$100,2,FALSE)='Intermediate Lookups'!$A6&amp;'Intermediate Lookups'!F$1,$B$218, ""))</f>
        <v/>
      </c>
      <c r="G225" s="10" t="str">
        <f>IF($B$218="","",IF(VLOOKUP($B$218,Samples!$A$3:$D$100,2,FALSE)='Intermediate Lookups'!$A6&amp;'Intermediate Lookups'!G$1,$B$218, ""))</f>
        <v/>
      </c>
      <c r="H225" s="10" t="str">
        <f>IF($B$218="","",IF(VLOOKUP($B$218,Samples!$A$3:$D$100,2,FALSE)='Intermediate Lookups'!$A6&amp;'Intermediate Lookups'!H$1,$B$218, ""))</f>
        <v/>
      </c>
      <c r="I225" s="10" t="str">
        <f>IF($B$218="","",IF(VLOOKUP($B$218,Samples!$A$3:$D$100,2,FALSE)='Intermediate Lookups'!$A6&amp;'Intermediate Lookups'!I$1,$B$218, ""))</f>
        <v/>
      </c>
      <c r="J225" s="10" t="str">
        <f>IF($B$218="","",IF(VLOOKUP($B$218,Samples!$A$3:$D$100,2,FALSE)='Intermediate Lookups'!$A6&amp;'Intermediate Lookups'!J$1,$B$218, ""))</f>
        <v/>
      </c>
      <c r="K225" s="10" t="str">
        <f>IF($B$218="","",IF(VLOOKUP($B$218,Samples!$A$3:$D$100,2,FALSE)='Intermediate Lookups'!$A6&amp;'Intermediate Lookups'!K$1,$B$218, ""))</f>
        <v/>
      </c>
      <c r="L225" s="10" t="str">
        <f>IF($B$218="","",IF(VLOOKUP($B$218,Samples!$A$3:$D$100,2,FALSE)='Intermediate Lookups'!$A6&amp;'Intermediate Lookups'!L$1,$B$218, ""))</f>
        <v/>
      </c>
      <c r="M225" s="10" t="str">
        <f>IF($B$218="","",IF(VLOOKUP($B$218,Samples!$A$3:$D$100,2,FALSE)='Intermediate Lookups'!$A6&amp;'Intermediate Lookups'!M$1,$B$218, ""))</f>
        <v/>
      </c>
    </row>
    <row r="226" spans="1:14" x14ac:dyDescent="0.25">
      <c r="A226" t="str">
        <f>IF(B218="","","F")</f>
        <v/>
      </c>
      <c r="B226" s="10" t="str">
        <f>IF($B$218="","",IF(VLOOKUP($B$218,Samples!$A$3:$D$100,2,FALSE)='Intermediate Lookups'!$A7&amp;'Intermediate Lookups'!B$1,$B$218, ""))</f>
        <v/>
      </c>
      <c r="C226" s="10" t="str">
        <f>IF($B$218="","",IF(VLOOKUP($B$218,Samples!$A$3:$D$100,2,FALSE)='Intermediate Lookups'!$A7&amp;'Intermediate Lookups'!C$1,$B$218, ""))</f>
        <v/>
      </c>
      <c r="D226" s="10" t="str">
        <f>IF($B$218="","",IF(VLOOKUP($B$218,Samples!$A$3:$D$100,2,FALSE)='Intermediate Lookups'!$A7&amp;'Intermediate Lookups'!D$1,$B$218, ""))</f>
        <v/>
      </c>
      <c r="E226" s="10" t="str">
        <f>IF($B$218="","",IF(VLOOKUP($B$218,Samples!$A$3:$D$100,2,FALSE)='Intermediate Lookups'!$A7&amp;'Intermediate Lookups'!E$1,$B$218, ""))</f>
        <v/>
      </c>
      <c r="F226" s="10" t="str">
        <f>IF($B$218="","",IF(VLOOKUP($B$218,Samples!$A$3:$D$100,2,FALSE)='Intermediate Lookups'!$A7&amp;'Intermediate Lookups'!F$1,$B$218, ""))</f>
        <v/>
      </c>
      <c r="G226" s="10" t="str">
        <f>IF($B$218="","",IF(VLOOKUP($B$218,Samples!$A$3:$D$100,2,FALSE)='Intermediate Lookups'!$A7&amp;'Intermediate Lookups'!G$1,$B$218, ""))</f>
        <v/>
      </c>
      <c r="H226" s="10" t="str">
        <f>IF($B$218="","",IF(VLOOKUP($B$218,Samples!$A$3:$D$100,2,FALSE)='Intermediate Lookups'!$A7&amp;'Intermediate Lookups'!H$1,$B$218, ""))</f>
        <v/>
      </c>
      <c r="I226" s="10" t="str">
        <f>IF($B$218="","",IF(VLOOKUP($B$218,Samples!$A$3:$D$100,2,FALSE)='Intermediate Lookups'!$A7&amp;'Intermediate Lookups'!I$1,$B$218, ""))</f>
        <v/>
      </c>
      <c r="J226" s="10" t="str">
        <f>IF($B$218="","",IF(VLOOKUP($B$218,Samples!$A$3:$D$100,2,FALSE)='Intermediate Lookups'!$A7&amp;'Intermediate Lookups'!J$1,$B$218, ""))</f>
        <v/>
      </c>
      <c r="K226" s="10" t="str">
        <f>IF($B$218="","",IF(VLOOKUP($B$218,Samples!$A$3:$D$100,2,FALSE)='Intermediate Lookups'!$A7&amp;'Intermediate Lookups'!K$1,$B$218, ""))</f>
        <v/>
      </c>
      <c r="L226" s="10" t="str">
        <f>IF($B$218="","",IF(VLOOKUP($B$218,Samples!$A$3:$D$100,2,FALSE)='Intermediate Lookups'!$A7&amp;'Intermediate Lookups'!L$1,$B$218, ""))</f>
        <v/>
      </c>
      <c r="M226" s="10" t="str">
        <f>IF($B$218="","",IF(VLOOKUP($B$218,Samples!$A$3:$D$100,2,FALSE)='Intermediate Lookups'!$A7&amp;'Intermediate Lookups'!M$1,$B$218, ""))</f>
        <v/>
      </c>
    </row>
    <row r="227" spans="1:14" x14ac:dyDescent="0.25">
      <c r="A227" t="str">
        <f>IF(B218="","","G")</f>
        <v/>
      </c>
      <c r="B227" s="10" t="str">
        <f>IF($B$218="","",IF(VLOOKUP($B$218,Samples!$A$3:$D$100,2,FALSE)='Intermediate Lookups'!$A8&amp;'Intermediate Lookups'!B$1,$B$218, ""))</f>
        <v/>
      </c>
      <c r="C227" s="10" t="str">
        <f>IF($B$218="","",IF(VLOOKUP($B$218,Samples!$A$3:$D$100,2,FALSE)='Intermediate Lookups'!$A8&amp;'Intermediate Lookups'!C$1,$B$218, ""))</f>
        <v/>
      </c>
      <c r="D227" s="10" t="str">
        <f>IF($B$218="","",IF(VLOOKUP($B$218,Samples!$A$3:$D$100,2,FALSE)='Intermediate Lookups'!$A8&amp;'Intermediate Lookups'!D$1,$B$218, ""))</f>
        <v/>
      </c>
      <c r="E227" s="10" t="str">
        <f>IF($B$218="","",IF(VLOOKUP($B$218,Samples!$A$3:$D$100,2,FALSE)='Intermediate Lookups'!$A8&amp;'Intermediate Lookups'!E$1,$B$218, ""))</f>
        <v/>
      </c>
      <c r="F227" s="10" t="str">
        <f>IF($B$218="","",IF(VLOOKUP($B$218,Samples!$A$3:$D$100,2,FALSE)='Intermediate Lookups'!$A8&amp;'Intermediate Lookups'!F$1,$B$218, ""))</f>
        <v/>
      </c>
      <c r="G227" s="10" t="str">
        <f>IF($B$218="","",IF(VLOOKUP($B$218,Samples!$A$3:$D$100,2,FALSE)='Intermediate Lookups'!$A8&amp;'Intermediate Lookups'!G$1,$B$218, ""))</f>
        <v/>
      </c>
      <c r="H227" s="10" t="str">
        <f>IF($B$218="","",IF(VLOOKUP($B$218,Samples!$A$3:$D$100,2,FALSE)='Intermediate Lookups'!$A8&amp;'Intermediate Lookups'!H$1,$B$218, ""))</f>
        <v/>
      </c>
      <c r="I227" s="10" t="str">
        <f>IF($B$218="","",IF(VLOOKUP($B$218,Samples!$A$3:$D$100,2,FALSE)='Intermediate Lookups'!$A8&amp;'Intermediate Lookups'!I$1,$B$218, ""))</f>
        <v/>
      </c>
      <c r="J227" s="10" t="str">
        <f>IF($B$218="","",IF(VLOOKUP($B$218,Samples!$A$3:$D$100,2,FALSE)='Intermediate Lookups'!$A8&amp;'Intermediate Lookups'!J$1,$B$218, ""))</f>
        <v/>
      </c>
      <c r="K227" s="10" t="str">
        <f>IF($B$218="","",IF(VLOOKUP($B$218,Samples!$A$3:$D$100,2,FALSE)='Intermediate Lookups'!$A8&amp;'Intermediate Lookups'!K$1,$B$218, ""))</f>
        <v/>
      </c>
      <c r="L227" s="10" t="str">
        <f>IF($B$218="","",IF(VLOOKUP($B$218,Samples!$A$3:$D$100,2,FALSE)='Intermediate Lookups'!$A8&amp;'Intermediate Lookups'!L$1,$B$218, ""))</f>
        <v/>
      </c>
      <c r="M227" s="10" t="str">
        <f>IF($B$218="","",IF(VLOOKUP($B$218,Samples!$A$3:$D$100,2,FALSE)='Intermediate Lookups'!$A8&amp;'Intermediate Lookups'!M$1,$B$218, ""))</f>
        <v/>
      </c>
    </row>
    <row r="228" spans="1:14" x14ac:dyDescent="0.25">
      <c r="A228" t="str">
        <f>IF(B218="","","H")</f>
        <v/>
      </c>
      <c r="B228" s="10" t="str">
        <f>IF($B$218="","",IF(VLOOKUP($B$218,Samples!$A$3:$D$100,2,FALSE)='Intermediate Lookups'!$A9&amp;'Intermediate Lookups'!B$1,$B$218, ""))</f>
        <v/>
      </c>
      <c r="C228" s="10" t="str">
        <f>IF($B$218="","",IF(VLOOKUP($B$218,Samples!$A$3:$D$100,2,FALSE)='Intermediate Lookups'!$A9&amp;'Intermediate Lookups'!C$1,$B$218, ""))</f>
        <v/>
      </c>
      <c r="D228" s="10" t="str">
        <f>IF($B$218="","",IF(VLOOKUP($B$218,Samples!$A$3:$D$100,2,FALSE)='Intermediate Lookups'!$A9&amp;'Intermediate Lookups'!D$1,$B$218, ""))</f>
        <v/>
      </c>
      <c r="E228" s="10" t="str">
        <f>IF($B$218="","",IF(VLOOKUP($B$218,Samples!$A$3:$D$100,2,FALSE)='Intermediate Lookups'!$A9&amp;'Intermediate Lookups'!E$1,$B$218, ""))</f>
        <v/>
      </c>
      <c r="F228" s="10" t="str">
        <f>IF($B$218="","",IF(VLOOKUP($B$218,Samples!$A$3:$D$100,2,FALSE)='Intermediate Lookups'!$A9&amp;'Intermediate Lookups'!F$1,$B$218, ""))</f>
        <v/>
      </c>
      <c r="G228" s="10" t="str">
        <f>IF($B$218="","",IF(VLOOKUP($B$218,Samples!$A$3:$D$100,2,FALSE)='Intermediate Lookups'!$A9&amp;'Intermediate Lookups'!G$1,$B$218, ""))</f>
        <v/>
      </c>
      <c r="H228" s="10" t="str">
        <f>IF($B$218="","",IF(VLOOKUP($B$218,Samples!$A$3:$D$100,2,FALSE)='Intermediate Lookups'!$A9&amp;'Intermediate Lookups'!H$1,$B$218, ""))</f>
        <v/>
      </c>
      <c r="I228" s="10" t="str">
        <f>IF($B$218="","",IF(VLOOKUP($B$218,Samples!$A$3:$D$100,2,FALSE)='Intermediate Lookups'!$A9&amp;'Intermediate Lookups'!I$1,$B$218, ""))</f>
        <v/>
      </c>
      <c r="J228" s="10" t="str">
        <f>IF($B$218="","",IF(VLOOKUP($B$218,Samples!$A$3:$D$100,2,FALSE)='Intermediate Lookups'!$A9&amp;'Intermediate Lookups'!J$1,$B$218, ""))</f>
        <v/>
      </c>
      <c r="K228" s="10" t="str">
        <f>IF($B$218="","",IF(VLOOKUP($B$218,Samples!$A$3:$D$100,2,FALSE)='Intermediate Lookups'!$A9&amp;'Intermediate Lookups'!K$1,$B$218, ""))</f>
        <v/>
      </c>
      <c r="L228" s="10" t="str">
        <f>IF($B$218="","",IF(VLOOKUP($B$218,Samples!$A$3:$D$100,2,FALSE)='Intermediate Lookups'!$A9&amp;'Intermediate Lookups'!L$1,$B$218, ""))</f>
        <v/>
      </c>
      <c r="M228" s="10" t="str">
        <f>IF($B$218="","",IF(VLOOKUP($B$218,Samples!$A$3:$D$100,2,FALSE)='Intermediate Lookups'!$A9&amp;'Intermediate Lookups'!M$1,$B$218, ""))</f>
        <v/>
      </c>
    </row>
    <row r="230" spans="1:14" x14ac:dyDescent="0.25">
      <c r="A230" t="str">
        <f>IF(B230="","","Pipetting step")</f>
        <v/>
      </c>
      <c r="B230" t="str">
        <f>IF(ISBLANK(Samples!A72),"",Samples!A72)</f>
        <v/>
      </c>
      <c r="C230" t="str">
        <f>IF(B230="","",VLOOKUP(B230,Samples!$A$3:$D$100,4,FALSE))</f>
        <v/>
      </c>
      <c r="D230" t="str">
        <f>IF(B230="","",8)</f>
        <v/>
      </c>
      <c r="E230" t="str">
        <f>IF(B230="","",12)</f>
        <v/>
      </c>
      <c r="F230" t="str">
        <f>IF(B230="","","Standard")</f>
        <v/>
      </c>
      <c r="G230" t="str">
        <f>IF(B230="","","Color")</f>
        <v/>
      </c>
      <c r="I230" t="str">
        <f>IF(B230="","",6)</f>
        <v/>
      </c>
      <c r="J230" t="str">
        <f>IF(B230="","",6)</f>
        <v/>
      </c>
      <c r="K230" t="str">
        <f>IF(B230="","","Normal")</f>
        <v/>
      </c>
      <c r="L230" t="str">
        <f>IF(B230="","","Single-channel")</f>
        <v/>
      </c>
      <c r="M230" t="str">
        <f>IF(B230="","","No")</f>
        <v/>
      </c>
      <c r="N230" t="str">
        <f>IF(B230="","","No")</f>
        <v/>
      </c>
    </row>
    <row r="231" spans="1:14" x14ac:dyDescent="0.25">
      <c r="M231" t="str">
        <f>IF(B230="","","Per well")</f>
        <v/>
      </c>
      <c r="N231" t="str">
        <f>IF(B230="","","On source")</f>
        <v/>
      </c>
    </row>
    <row r="232" spans="1:14" x14ac:dyDescent="0.25">
      <c r="B232" t="str">
        <f>IF(B230="","",1)</f>
        <v/>
      </c>
      <c r="C232" t="str">
        <f>IF(B230="","",2)</f>
        <v/>
      </c>
      <c r="D232" t="str">
        <f>IF(B230="","",3)</f>
        <v/>
      </c>
      <c r="E232" t="str">
        <f>IF(B230="","",4)</f>
        <v/>
      </c>
      <c r="F232" t="str">
        <f>IF(B230="","",5)</f>
        <v/>
      </c>
      <c r="G232" t="str">
        <f>IF(B230="","",6)</f>
        <v/>
      </c>
      <c r="H232" t="str">
        <f>IF(B230="","",7)</f>
        <v/>
      </c>
      <c r="I232" t="str">
        <f>IF(B230="","",8)</f>
        <v/>
      </c>
      <c r="J232" t="str">
        <f>IF(B230="","",9)</f>
        <v/>
      </c>
      <c r="K232" t="str">
        <f>IF(B230="","",10)</f>
        <v/>
      </c>
      <c r="L232" t="str">
        <f>IF(B230="","",11)</f>
        <v/>
      </c>
      <c r="M232" t="str">
        <f>IF(B230="","",12)</f>
        <v/>
      </c>
    </row>
    <row r="233" spans="1:14" x14ac:dyDescent="0.25">
      <c r="A233" t="str">
        <f>IF(B230="","","A")</f>
        <v/>
      </c>
      <c r="B233" s="10" t="str">
        <f>IF($B$230="","",IF(VLOOKUP($B$230,Samples!$A$3:$D$100,2,FALSE)='Intermediate Lookups'!$A2&amp;'Intermediate Lookups'!B$1,$B$230, ""))</f>
        <v/>
      </c>
      <c r="C233" s="10" t="str">
        <f>IF($B$230="","",IF(VLOOKUP($B$230,Samples!$A$3:$D$100,2,FALSE)='Intermediate Lookups'!$A2&amp;'Intermediate Lookups'!C$1,$B$230, ""))</f>
        <v/>
      </c>
      <c r="D233" s="10" t="str">
        <f>IF($B$230="","",IF(VLOOKUP($B$230,Samples!$A$3:$D$100,2,FALSE)='Intermediate Lookups'!$A2&amp;'Intermediate Lookups'!D$1,$B$230, ""))</f>
        <v/>
      </c>
      <c r="E233" s="10" t="str">
        <f>IF($B$230="","",IF(VLOOKUP($B$230,Samples!$A$3:$D$100,2,FALSE)='Intermediate Lookups'!$A2&amp;'Intermediate Lookups'!E$1,$B$230, ""))</f>
        <v/>
      </c>
      <c r="F233" s="10" t="str">
        <f>IF($B$230="","",IF(VLOOKUP($B$230,Samples!$A$3:$D$100,2,FALSE)='Intermediate Lookups'!$A2&amp;'Intermediate Lookups'!F$1,$B$230, ""))</f>
        <v/>
      </c>
      <c r="G233" s="10" t="str">
        <f>IF($B$230="","",IF(VLOOKUP($B$230,Samples!$A$3:$D$100,2,FALSE)='Intermediate Lookups'!$A2&amp;'Intermediate Lookups'!G$1,$B$230, ""))</f>
        <v/>
      </c>
      <c r="H233" s="10" t="str">
        <f>IF($B$230="","",IF(VLOOKUP($B$230,Samples!$A$3:$D$100,2,FALSE)='Intermediate Lookups'!$A2&amp;'Intermediate Lookups'!H$1,$B$230, ""))</f>
        <v/>
      </c>
      <c r="I233" s="10" t="str">
        <f>IF($B$230="","",IF(VLOOKUP($B$230,Samples!$A$3:$D$100,2,FALSE)='Intermediate Lookups'!$A2&amp;'Intermediate Lookups'!I$1,$B$230, ""))</f>
        <v/>
      </c>
      <c r="J233" s="10" t="str">
        <f>IF($B$230="","",IF(VLOOKUP($B$230,Samples!$A$3:$D$100,2,FALSE)='Intermediate Lookups'!$A2&amp;'Intermediate Lookups'!J$1,$B$230, ""))</f>
        <v/>
      </c>
      <c r="K233" s="10" t="str">
        <f>IF($B$230="","",IF(VLOOKUP($B$230,Samples!$A$3:$D$100,2,FALSE)='Intermediate Lookups'!$A2&amp;'Intermediate Lookups'!K$1,$B$230, ""))</f>
        <v/>
      </c>
      <c r="L233" s="10" t="str">
        <f>IF($B$230="","",IF(VLOOKUP($B$230,Samples!$A$3:$D$100,2,FALSE)='Intermediate Lookups'!$A2&amp;'Intermediate Lookups'!L$1,$B$230, ""))</f>
        <v/>
      </c>
      <c r="M233" s="10" t="str">
        <f>IF($B$230="","",IF(VLOOKUP($B$230,Samples!$A$3:$D$100,2,FALSE)='Intermediate Lookups'!$A2&amp;'Intermediate Lookups'!M$1,$B$230, ""))</f>
        <v/>
      </c>
    </row>
    <row r="234" spans="1:14" x14ac:dyDescent="0.25">
      <c r="A234" t="str">
        <f>IF(B230="","","B")</f>
        <v/>
      </c>
      <c r="B234" s="10" t="str">
        <f>IF($B$230="","",IF(VLOOKUP($B$230,Samples!$A$3:$D$100,2,FALSE)='Intermediate Lookups'!$A3&amp;'Intermediate Lookups'!B$1,$B$230, ""))</f>
        <v/>
      </c>
      <c r="C234" s="10" t="str">
        <f>IF($B$230="","",IF(VLOOKUP($B$230,Samples!$A$3:$D$100,2,FALSE)='Intermediate Lookups'!$A3&amp;'Intermediate Lookups'!C$1,$B$230, ""))</f>
        <v/>
      </c>
      <c r="D234" s="10" t="str">
        <f>IF($B$230="","",IF(VLOOKUP($B$230,Samples!$A$3:$D$100,2,FALSE)='Intermediate Lookups'!$A3&amp;'Intermediate Lookups'!D$1,$B$230, ""))</f>
        <v/>
      </c>
      <c r="E234" s="10" t="str">
        <f>IF($B$230="","",IF(VLOOKUP($B$230,Samples!$A$3:$D$100,2,FALSE)='Intermediate Lookups'!$A3&amp;'Intermediate Lookups'!E$1,$B$230, ""))</f>
        <v/>
      </c>
      <c r="F234" s="10" t="str">
        <f>IF($B$230="","",IF(VLOOKUP($B$230,Samples!$A$3:$D$100,2,FALSE)='Intermediate Lookups'!$A3&amp;'Intermediate Lookups'!F$1,$B$230, ""))</f>
        <v/>
      </c>
      <c r="G234" s="10" t="str">
        <f>IF($B$230="","",IF(VLOOKUP($B$230,Samples!$A$3:$D$100,2,FALSE)='Intermediate Lookups'!$A3&amp;'Intermediate Lookups'!G$1,$B$230, ""))</f>
        <v/>
      </c>
      <c r="H234" s="10" t="str">
        <f>IF($B$230="","",IF(VLOOKUP($B$230,Samples!$A$3:$D$100,2,FALSE)='Intermediate Lookups'!$A3&amp;'Intermediate Lookups'!H$1,$B$230, ""))</f>
        <v/>
      </c>
      <c r="I234" s="10" t="str">
        <f>IF($B$230="","",IF(VLOOKUP($B$230,Samples!$A$3:$D$100,2,FALSE)='Intermediate Lookups'!$A3&amp;'Intermediate Lookups'!I$1,$B$230, ""))</f>
        <v/>
      </c>
      <c r="J234" s="10" t="str">
        <f>IF($B$230="","",IF(VLOOKUP($B$230,Samples!$A$3:$D$100,2,FALSE)='Intermediate Lookups'!$A3&amp;'Intermediate Lookups'!J$1,$B$230, ""))</f>
        <v/>
      </c>
      <c r="K234" s="10" t="str">
        <f>IF($B$230="","",IF(VLOOKUP($B$230,Samples!$A$3:$D$100,2,FALSE)='Intermediate Lookups'!$A3&amp;'Intermediate Lookups'!K$1,$B$230, ""))</f>
        <v/>
      </c>
      <c r="L234" s="10" t="str">
        <f>IF($B$230="","",IF(VLOOKUP($B$230,Samples!$A$3:$D$100,2,FALSE)='Intermediate Lookups'!$A3&amp;'Intermediate Lookups'!L$1,$B$230, ""))</f>
        <v/>
      </c>
      <c r="M234" s="10" t="str">
        <f>IF($B$230="","",IF(VLOOKUP($B$230,Samples!$A$3:$D$100,2,FALSE)='Intermediate Lookups'!$A3&amp;'Intermediate Lookups'!M$1,$B$230, ""))</f>
        <v/>
      </c>
    </row>
    <row r="235" spans="1:14" x14ac:dyDescent="0.25">
      <c r="A235" t="str">
        <f>IF(B230="","","C")</f>
        <v/>
      </c>
      <c r="B235" s="10" t="str">
        <f>IF($B$230="","",IF(VLOOKUP($B$230,Samples!$A$3:$D$100,2,FALSE)='Intermediate Lookups'!$A4&amp;'Intermediate Lookups'!B$1,$B$230, ""))</f>
        <v/>
      </c>
      <c r="C235" s="10" t="str">
        <f>IF($B$230="","",IF(VLOOKUP($B$230,Samples!$A$3:$D$100,2,FALSE)='Intermediate Lookups'!$A4&amp;'Intermediate Lookups'!C$1,$B$230, ""))</f>
        <v/>
      </c>
      <c r="D235" s="10" t="str">
        <f>IF($B$230="","",IF(VLOOKUP($B$230,Samples!$A$3:$D$100,2,FALSE)='Intermediate Lookups'!$A4&amp;'Intermediate Lookups'!D$1,$B$230, ""))</f>
        <v/>
      </c>
      <c r="E235" s="10" t="str">
        <f>IF($B$230="","",IF(VLOOKUP($B$230,Samples!$A$3:$D$100,2,FALSE)='Intermediate Lookups'!$A4&amp;'Intermediate Lookups'!E$1,$B$230, ""))</f>
        <v/>
      </c>
      <c r="F235" s="10" t="str">
        <f>IF($B$230="","",IF(VLOOKUP($B$230,Samples!$A$3:$D$100,2,FALSE)='Intermediate Lookups'!$A4&amp;'Intermediate Lookups'!F$1,$B$230, ""))</f>
        <v/>
      </c>
      <c r="G235" s="10" t="str">
        <f>IF($B$230="","",IF(VLOOKUP($B$230,Samples!$A$3:$D$100,2,FALSE)='Intermediate Lookups'!$A4&amp;'Intermediate Lookups'!G$1,$B$230, ""))</f>
        <v/>
      </c>
      <c r="H235" s="10" t="str">
        <f>IF($B$230="","",IF(VLOOKUP($B$230,Samples!$A$3:$D$100,2,FALSE)='Intermediate Lookups'!$A4&amp;'Intermediate Lookups'!H$1,$B$230, ""))</f>
        <v/>
      </c>
      <c r="I235" s="10" t="str">
        <f>IF($B$230="","",IF(VLOOKUP($B$230,Samples!$A$3:$D$100,2,FALSE)='Intermediate Lookups'!$A4&amp;'Intermediate Lookups'!I$1,$B$230, ""))</f>
        <v/>
      </c>
      <c r="J235" s="10" t="str">
        <f>IF($B$230="","",IF(VLOOKUP($B$230,Samples!$A$3:$D$100,2,FALSE)='Intermediate Lookups'!$A4&amp;'Intermediate Lookups'!J$1,$B$230, ""))</f>
        <v/>
      </c>
      <c r="K235" s="10" t="str">
        <f>IF($B$230="","",IF(VLOOKUP($B$230,Samples!$A$3:$D$100,2,FALSE)='Intermediate Lookups'!$A4&amp;'Intermediate Lookups'!K$1,$B$230, ""))</f>
        <v/>
      </c>
      <c r="L235" s="10" t="str">
        <f>IF($B$230="","",IF(VLOOKUP($B$230,Samples!$A$3:$D$100,2,FALSE)='Intermediate Lookups'!$A4&amp;'Intermediate Lookups'!L$1,$B$230, ""))</f>
        <v/>
      </c>
      <c r="M235" s="10" t="str">
        <f>IF($B$230="","",IF(VLOOKUP($B$230,Samples!$A$3:$D$100,2,FALSE)='Intermediate Lookups'!$A4&amp;'Intermediate Lookups'!M$1,$B$230, ""))</f>
        <v/>
      </c>
    </row>
    <row r="236" spans="1:14" x14ac:dyDescent="0.25">
      <c r="A236" t="str">
        <f>IF(B230="","","D")</f>
        <v/>
      </c>
      <c r="B236" s="10" t="str">
        <f>IF($B$230="","",IF(VLOOKUP($B$230,Samples!$A$3:$D$100,2,FALSE)='Intermediate Lookups'!$A5&amp;'Intermediate Lookups'!B$1,$B$230, ""))</f>
        <v/>
      </c>
      <c r="C236" s="10" t="str">
        <f>IF($B$230="","",IF(VLOOKUP($B$230,Samples!$A$3:$D$100,2,FALSE)='Intermediate Lookups'!$A5&amp;'Intermediate Lookups'!C$1,$B$230, ""))</f>
        <v/>
      </c>
      <c r="D236" s="10" t="str">
        <f>IF($B$230="","",IF(VLOOKUP($B$230,Samples!$A$3:$D$100,2,FALSE)='Intermediate Lookups'!$A5&amp;'Intermediate Lookups'!D$1,$B$230, ""))</f>
        <v/>
      </c>
      <c r="E236" s="10" t="str">
        <f>IF($B$230="","",IF(VLOOKUP($B$230,Samples!$A$3:$D$100,2,FALSE)='Intermediate Lookups'!$A5&amp;'Intermediate Lookups'!E$1,$B$230, ""))</f>
        <v/>
      </c>
      <c r="F236" s="10" t="str">
        <f>IF($B$230="","",IF(VLOOKUP($B$230,Samples!$A$3:$D$100,2,FALSE)='Intermediate Lookups'!$A5&amp;'Intermediate Lookups'!F$1,$B$230, ""))</f>
        <v/>
      </c>
      <c r="G236" s="10" t="str">
        <f>IF($B$230="","",IF(VLOOKUP($B$230,Samples!$A$3:$D$100,2,FALSE)='Intermediate Lookups'!$A5&amp;'Intermediate Lookups'!G$1,$B$230, ""))</f>
        <v/>
      </c>
      <c r="H236" s="10" t="str">
        <f>IF($B$230="","",IF(VLOOKUP($B$230,Samples!$A$3:$D$100,2,FALSE)='Intermediate Lookups'!$A5&amp;'Intermediate Lookups'!H$1,$B$230, ""))</f>
        <v/>
      </c>
      <c r="I236" s="10" t="str">
        <f>IF($B$230="","",IF(VLOOKUP($B$230,Samples!$A$3:$D$100,2,FALSE)='Intermediate Lookups'!$A5&amp;'Intermediate Lookups'!I$1,$B$230, ""))</f>
        <v/>
      </c>
      <c r="J236" s="10" t="str">
        <f>IF($B$230="","",IF(VLOOKUP($B$230,Samples!$A$3:$D$100,2,FALSE)='Intermediate Lookups'!$A5&amp;'Intermediate Lookups'!J$1,$B$230, ""))</f>
        <v/>
      </c>
      <c r="K236" s="10" t="str">
        <f>IF($B$230="","",IF(VLOOKUP($B$230,Samples!$A$3:$D$100,2,FALSE)='Intermediate Lookups'!$A5&amp;'Intermediate Lookups'!K$1,$B$230, ""))</f>
        <v/>
      </c>
      <c r="L236" s="10" t="str">
        <f>IF($B$230="","",IF(VLOOKUP($B$230,Samples!$A$3:$D$100,2,FALSE)='Intermediate Lookups'!$A5&amp;'Intermediate Lookups'!L$1,$B$230, ""))</f>
        <v/>
      </c>
      <c r="M236" s="10" t="str">
        <f>IF($B$230="","",IF(VLOOKUP($B$230,Samples!$A$3:$D$100,2,FALSE)='Intermediate Lookups'!$A5&amp;'Intermediate Lookups'!M$1,$B$230, ""))</f>
        <v/>
      </c>
    </row>
    <row r="237" spans="1:14" x14ac:dyDescent="0.25">
      <c r="A237" t="str">
        <f>IF(B230="","","E")</f>
        <v/>
      </c>
      <c r="B237" s="10" t="str">
        <f>IF($B$230="","",IF(VLOOKUP($B$230,Samples!$A$3:$D$100,2,FALSE)='Intermediate Lookups'!$A6&amp;'Intermediate Lookups'!B$1,$B$230, ""))</f>
        <v/>
      </c>
      <c r="C237" s="10" t="str">
        <f>IF($B$230="","",IF(VLOOKUP($B$230,Samples!$A$3:$D$100,2,FALSE)='Intermediate Lookups'!$A6&amp;'Intermediate Lookups'!C$1,$B$230, ""))</f>
        <v/>
      </c>
      <c r="D237" s="10" t="str">
        <f>IF($B$230="","",IF(VLOOKUP($B$230,Samples!$A$3:$D$100,2,FALSE)='Intermediate Lookups'!$A6&amp;'Intermediate Lookups'!D$1,$B$230, ""))</f>
        <v/>
      </c>
      <c r="E237" s="10" t="str">
        <f>IF($B$230="","",IF(VLOOKUP($B$230,Samples!$A$3:$D$100,2,FALSE)='Intermediate Lookups'!$A6&amp;'Intermediate Lookups'!E$1,$B$230, ""))</f>
        <v/>
      </c>
      <c r="F237" s="10" t="str">
        <f>IF($B$230="","",IF(VLOOKUP($B$230,Samples!$A$3:$D$100,2,FALSE)='Intermediate Lookups'!$A6&amp;'Intermediate Lookups'!F$1,$B$230, ""))</f>
        <v/>
      </c>
      <c r="G237" s="10" t="str">
        <f>IF($B$230="","",IF(VLOOKUP($B$230,Samples!$A$3:$D$100,2,FALSE)='Intermediate Lookups'!$A6&amp;'Intermediate Lookups'!G$1,$B$230, ""))</f>
        <v/>
      </c>
      <c r="H237" s="10" t="str">
        <f>IF($B$230="","",IF(VLOOKUP($B$230,Samples!$A$3:$D$100,2,FALSE)='Intermediate Lookups'!$A6&amp;'Intermediate Lookups'!H$1,$B$230, ""))</f>
        <v/>
      </c>
      <c r="I237" s="10" t="str">
        <f>IF($B$230="","",IF(VLOOKUP($B$230,Samples!$A$3:$D$100,2,FALSE)='Intermediate Lookups'!$A6&amp;'Intermediate Lookups'!I$1,$B$230, ""))</f>
        <v/>
      </c>
      <c r="J237" s="10" t="str">
        <f>IF($B$230="","",IF(VLOOKUP($B$230,Samples!$A$3:$D$100,2,FALSE)='Intermediate Lookups'!$A6&amp;'Intermediate Lookups'!J$1,$B$230, ""))</f>
        <v/>
      </c>
      <c r="K237" s="10" t="str">
        <f>IF($B$230="","",IF(VLOOKUP($B$230,Samples!$A$3:$D$100,2,FALSE)='Intermediate Lookups'!$A6&amp;'Intermediate Lookups'!K$1,$B$230, ""))</f>
        <v/>
      </c>
      <c r="L237" s="10" t="str">
        <f>IF($B$230="","",IF(VLOOKUP($B$230,Samples!$A$3:$D$100,2,FALSE)='Intermediate Lookups'!$A6&amp;'Intermediate Lookups'!L$1,$B$230, ""))</f>
        <v/>
      </c>
      <c r="M237" s="10" t="str">
        <f>IF($B$230="","",IF(VLOOKUP($B$230,Samples!$A$3:$D$100,2,FALSE)='Intermediate Lookups'!$A6&amp;'Intermediate Lookups'!M$1,$B$230, ""))</f>
        <v/>
      </c>
    </row>
    <row r="238" spans="1:14" x14ac:dyDescent="0.25">
      <c r="A238" t="str">
        <f>IF(B230="","","F")</f>
        <v/>
      </c>
      <c r="B238" s="10" t="str">
        <f>IF($B$230="","",IF(VLOOKUP($B$230,Samples!$A$3:$D$100,2,FALSE)='Intermediate Lookups'!$A7&amp;'Intermediate Lookups'!B$1,$B$230, ""))</f>
        <v/>
      </c>
      <c r="C238" s="10" t="str">
        <f>IF($B$230="","",IF(VLOOKUP($B$230,Samples!$A$3:$D$100,2,FALSE)='Intermediate Lookups'!$A7&amp;'Intermediate Lookups'!C$1,$B$230, ""))</f>
        <v/>
      </c>
      <c r="D238" s="10" t="str">
        <f>IF($B$230="","",IF(VLOOKUP($B$230,Samples!$A$3:$D$100,2,FALSE)='Intermediate Lookups'!$A7&amp;'Intermediate Lookups'!D$1,$B$230, ""))</f>
        <v/>
      </c>
      <c r="E238" s="10" t="str">
        <f>IF($B$230="","",IF(VLOOKUP($B$230,Samples!$A$3:$D$100,2,FALSE)='Intermediate Lookups'!$A7&amp;'Intermediate Lookups'!E$1,$B$230, ""))</f>
        <v/>
      </c>
      <c r="F238" s="10" t="str">
        <f>IF($B$230="","",IF(VLOOKUP($B$230,Samples!$A$3:$D$100,2,FALSE)='Intermediate Lookups'!$A7&amp;'Intermediate Lookups'!F$1,$B$230, ""))</f>
        <v/>
      </c>
      <c r="G238" s="10" t="str">
        <f>IF($B$230="","",IF(VLOOKUP($B$230,Samples!$A$3:$D$100,2,FALSE)='Intermediate Lookups'!$A7&amp;'Intermediate Lookups'!G$1,$B$230, ""))</f>
        <v/>
      </c>
      <c r="H238" s="10" t="str">
        <f>IF($B$230="","",IF(VLOOKUP($B$230,Samples!$A$3:$D$100,2,FALSE)='Intermediate Lookups'!$A7&amp;'Intermediate Lookups'!H$1,$B$230, ""))</f>
        <v/>
      </c>
      <c r="I238" s="10" t="str">
        <f>IF($B$230="","",IF(VLOOKUP($B$230,Samples!$A$3:$D$100,2,FALSE)='Intermediate Lookups'!$A7&amp;'Intermediate Lookups'!I$1,$B$230, ""))</f>
        <v/>
      </c>
      <c r="J238" s="10" t="str">
        <f>IF($B$230="","",IF(VLOOKUP($B$230,Samples!$A$3:$D$100,2,FALSE)='Intermediate Lookups'!$A7&amp;'Intermediate Lookups'!J$1,$B$230, ""))</f>
        <v/>
      </c>
      <c r="K238" s="10" t="str">
        <f>IF($B$230="","",IF(VLOOKUP($B$230,Samples!$A$3:$D$100,2,FALSE)='Intermediate Lookups'!$A7&amp;'Intermediate Lookups'!K$1,$B$230, ""))</f>
        <v/>
      </c>
      <c r="L238" s="10" t="str">
        <f>IF($B$230="","",IF(VLOOKUP($B$230,Samples!$A$3:$D$100,2,FALSE)='Intermediate Lookups'!$A7&amp;'Intermediate Lookups'!L$1,$B$230, ""))</f>
        <v/>
      </c>
      <c r="M238" s="10" t="str">
        <f>IF($B$230="","",IF(VLOOKUP($B$230,Samples!$A$3:$D$100,2,FALSE)='Intermediate Lookups'!$A7&amp;'Intermediate Lookups'!M$1,$B$230, ""))</f>
        <v/>
      </c>
    </row>
    <row r="239" spans="1:14" x14ac:dyDescent="0.25">
      <c r="A239" t="str">
        <f>IF(B230="","","G")</f>
        <v/>
      </c>
      <c r="B239" s="10" t="str">
        <f>IF($B$230="","",IF(VLOOKUP($B$230,Samples!$A$3:$D$100,2,FALSE)='Intermediate Lookups'!$A8&amp;'Intermediate Lookups'!B$1,$B$230, ""))</f>
        <v/>
      </c>
      <c r="C239" s="10" t="str">
        <f>IF($B$230="","",IF(VLOOKUP($B$230,Samples!$A$3:$D$100,2,FALSE)='Intermediate Lookups'!$A8&amp;'Intermediate Lookups'!C$1,$B$230, ""))</f>
        <v/>
      </c>
      <c r="D239" s="10" t="str">
        <f>IF($B$230="","",IF(VLOOKUP($B$230,Samples!$A$3:$D$100,2,FALSE)='Intermediate Lookups'!$A8&amp;'Intermediate Lookups'!D$1,$B$230, ""))</f>
        <v/>
      </c>
      <c r="E239" s="10" t="str">
        <f>IF($B$230="","",IF(VLOOKUP($B$230,Samples!$A$3:$D$100,2,FALSE)='Intermediate Lookups'!$A8&amp;'Intermediate Lookups'!E$1,$B$230, ""))</f>
        <v/>
      </c>
      <c r="F239" s="10" t="str">
        <f>IF($B$230="","",IF(VLOOKUP($B$230,Samples!$A$3:$D$100,2,FALSE)='Intermediate Lookups'!$A8&amp;'Intermediate Lookups'!F$1,$B$230, ""))</f>
        <v/>
      </c>
      <c r="G239" s="10" t="str">
        <f>IF($B$230="","",IF(VLOOKUP($B$230,Samples!$A$3:$D$100,2,FALSE)='Intermediate Lookups'!$A8&amp;'Intermediate Lookups'!G$1,$B$230, ""))</f>
        <v/>
      </c>
      <c r="H239" s="10" t="str">
        <f>IF($B$230="","",IF(VLOOKUP($B$230,Samples!$A$3:$D$100,2,FALSE)='Intermediate Lookups'!$A8&amp;'Intermediate Lookups'!H$1,$B$230, ""))</f>
        <v/>
      </c>
      <c r="I239" s="10" t="str">
        <f>IF($B$230="","",IF(VLOOKUP($B$230,Samples!$A$3:$D$100,2,FALSE)='Intermediate Lookups'!$A8&amp;'Intermediate Lookups'!I$1,$B$230, ""))</f>
        <v/>
      </c>
      <c r="J239" s="10" t="str">
        <f>IF($B$230="","",IF(VLOOKUP($B$230,Samples!$A$3:$D$100,2,FALSE)='Intermediate Lookups'!$A8&amp;'Intermediate Lookups'!J$1,$B$230, ""))</f>
        <v/>
      </c>
      <c r="K239" s="10" t="str">
        <f>IF($B$230="","",IF(VLOOKUP($B$230,Samples!$A$3:$D$100,2,FALSE)='Intermediate Lookups'!$A8&amp;'Intermediate Lookups'!K$1,$B$230, ""))</f>
        <v/>
      </c>
      <c r="L239" s="10" t="str">
        <f>IF($B$230="","",IF(VLOOKUP($B$230,Samples!$A$3:$D$100,2,FALSE)='Intermediate Lookups'!$A8&amp;'Intermediate Lookups'!L$1,$B$230, ""))</f>
        <v/>
      </c>
      <c r="M239" s="10" t="str">
        <f>IF($B$230="","",IF(VLOOKUP($B$230,Samples!$A$3:$D$100,2,FALSE)='Intermediate Lookups'!$A8&amp;'Intermediate Lookups'!M$1,$B$230, ""))</f>
        <v/>
      </c>
    </row>
    <row r="240" spans="1:14" x14ac:dyDescent="0.25">
      <c r="A240" t="str">
        <f>IF(B230="","","H")</f>
        <v/>
      </c>
      <c r="B240" s="10" t="str">
        <f>IF($B$230="","",IF(VLOOKUP($B$230,Samples!$A$3:$D$100,2,FALSE)='Intermediate Lookups'!$A9&amp;'Intermediate Lookups'!B$1,$B$230, ""))</f>
        <v/>
      </c>
      <c r="C240" s="10" t="str">
        <f>IF($B$230="","",IF(VLOOKUP($B$230,Samples!$A$3:$D$100,2,FALSE)='Intermediate Lookups'!$A9&amp;'Intermediate Lookups'!C$1,$B$230, ""))</f>
        <v/>
      </c>
      <c r="D240" s="10" t="str">
        <f>IF($B$230="","",IF(VLOOKUP($B$230,Samples!$A$3:$D$100,2,FALSE)='Intermediate Lookups'!$A9&amp;'Intermediate Lookups'!D$1,$B$230, ""))</f>
        <v/>
      </c>
      <c r="E240" s="10" t="str">
        <f>IF($B$230="","",IF(VLOOKUP($B$230,Samples!$A$3:$D$100,2,FALSE)='Intermediate Lookups'!$A9&amp;'Intermediate Lookups'!E$1,$B$230, ""))</f>
        <v/>
      </c>
      <c r="F240" s="10" t="str">
        <f>IF($B$230="","",IF(VLOOKUP($B$230,Samples!$A$3:$D$100,2,FALSE)='Intermediate Lookups'!$A9&amp;'Intermediate Lookups'!F$1,$B$230, ""))</f>
        <v/>
      </c>
      <c r="G240" s="10" t="str">
        <f>IF($B$230="","",IF(VLOOKUP($B$230,Samples!$A$3:$D$100,2,FALSE)='Intermediate Lookups'!$A9&amp;'Intermediate Lookups'!G$1,$B$230, ""))</f>
        <v/>
      </c>
      <c r="H240" s="10" t="str">
        <f>IF($B$230="","",IF(VLOOKUP($B$230,Samples!$A$3:$D$100,2,FALSE)='Intermediate Lookups'!$A9&amp;'Intermediate Lookups'!H$1,$B$230, ""))</f>
        <v/>
      </c>
      <c r="I240" s="10" t="str">
        <f>IF($B$230="","",IF(VLOOKUP($B$230,Samples!$A$3:$D$100,2,FALSE)='Intermediate Lookups'!$A9&amp;'Intermediate Lookups'!I$1,$B$230, ""))</f>
        <v/>
      </c>
      <c r="J240" s="10" t="str">
        <f>IF($B$230="","",IF(VLOOKUP($B$230,Samples!$A$3:$D$100,2,FALSE)='Intermediate Lookups'!$A9&amp;'Intermediate Lookups'!J$1,$B$230, ""))</f>
        <v/>
      </c>
      <c r="K240" s="10" t="str">
        <f>IF($B$230="","",IF(VLOOKUP($B$230,Samples!$A$3:$D$100,2,FALSE)='Intermediate Lookups'!$A9&amp;'Intermediate Lookups'!K$1,$B$230, ""))</f>
        <v/>
      </c>
      <c r="L240" s="10" t="str">
        <f>IF($B$230="","",IF(VLOOKUP($B$230,Samples!$A$3:$D$100,2,FALSE)='Intermediate Lookups'!$A9&amp;'Intermediate Lookups'!L$1,$B$230, ""))</f>
        <v/>
      </c>
      <c r="M240" s="10" t="str">
        <f>IF($B$230="","",IF(VLOOKUP($B$230,Samples!$A$3:$D$100,2,FALSE)='Intermediate Lookups'!$A9&amp;'Intermediate Lookups'!M$1,$B$230, ""))</f>
        <v/>
      </c>
    </row>
    <row r="242" spans="1:14" x14ac:dyDescent="0.25">
      <c r="A242" t="str">
        <f>IF(B242="","","Pipetting step")</f>
        <v/>
      </c>
      <c r="B242" t="str">
        <f>IF(ISBLANK(Samples!A73),"",Samples!A73)</f>
        <v/>
      </c>
      <c r="C242" t="str">
        <f>IF(B242="","",VLOOKUP(B242,Samples!$A$3:$D$100,4,FALSE))</f>
        <v/>
      </c>
      <c r="D242" t="str">
        <f>IF(B242="","",8)</f>
        <v/>
      </c>
      <c r="E242" t="str">
        <f>IF(B242="","",12)</f>
        <v/>
      </c>
      <c r="F242" t="str">
        <f>IF(B242="","","Standard")</f>
        <v/>
      </c>
      <c r="G242" t="str">
        <f>IF(B242="","","Color")</f>
        <v/>
      </c>
      <c r="I242" t="str">
        <f>IF(B242="","",6)</f>
        <v/>
      </c>
      <c r="J242" t="str">
        <f>IF(B242="","",6)</f>
        <v/>
      </c>
      <c r="K242" t="str">
        <f>IF(B242="","","Normal")</f>
        <v/>
      </c>
      <c r="L242" t="str">
        <f>IF(B242="","","Single-channel")</f>
        <v/>
      </c>
      <c r="M242" t="str">
        <f>IF(B242="","","No")</f>
        <v/>
      </c>
      <c r="N242" t="str">
        <f>IF(B242="","","No")</f>
        <v/>
      </c>
    </row>
    <row r="243" spans="1:14" x14ac:dyDescent="0.25">
      <c r="M243" t="str">
        <f>IF(B242="","","Per well")</f>
        <v/>
      </c>
      <c r="N243" t="str">
        <f>IF(B242="","","On source")</f>
        <v/>
      </c>
    </row>
    <row r="244" spans="1:14" x14ac:dyDescent="0.25">
      <c r="B244" t="str">
        <f>IF(B242="","",1)</f>
        <v/>
      </c>
      <c r="C244" t="str">
        <f>IF(B242="","",2)</f>
        <v/>
      </c>
      <c r="D244" t="str">
        <f>IF(B242="","",3)</f>
        <v/>
      </c>
      <c r="E244" t="str">
        <f>IF(B242="","",4)</f>
        <v/>
      </c>
      <c r="F244" t="str">
        <f>IF(B242="","",5)</f>
        <v/>
      </c>
      <c r="G244" t="str">
        <f>IF(B242="","",6)</f>
        <v/>
      </c>
      <c r="H244" t="str">
        <f>IF(B242="","",7)</f>
        <v/>
      </c>
      <c r="I244" t="str">
        <f>IF(B242="","",8)</f>
        <v/>
      </c>
      <c r="J244" t="str">
        <f>IF(B242="","",9)</f>
        <v/>
      </c>
      <c r="K244" t="str">
        <f>IF(B242="","",10)</f>
        <v/>
      </c>
      <c r="L244" t="str">
        <f>IF(B242="","",11)</f>
        <v/>
      </c>
      <c r="M244" t="str">
        <f>IF(B242="","",12)</f>
        <v/>
      </c>
    </row>
    <row r="245" spans="1:14" x14ac:dyDescent="0.25">
      <c r="A245" t="str">
        <f>IF(B242="","","A")</f>
        <v/>
      </c>
      <c r="B245" s="10" t="str">
        <f>IF($B$242="","",IF(VLOOKUP($B$242,Samples!$A$3:$D$100,2,FALSE)='Intermediate Lookups'!$A2&amp;'Intermediate Lookups'!B$1,$B$242, ""))</f>
        <v/>
      </c>
      <c r="C245" s="10" t="str">
        <f>IF($B$242="","",IF(VLOOKUP($B$242,Samples!$A$3:$D$100,2,FALSE)='Intermediate Lookups'!$A2&amp;'Intermediate Lookups'!C$1,$B$242, ""))</f>
        <v/>
      </c>
      <c r="D245" s="10" t="str">
        <f>IF($B$242="","",IF(VLOOKUP($B$242,Samples!$A$3:$D$100,2,FALSE)='Intermediate Lookups'!$A2&amp;'Intermediate Lookups'!D$1,$B$242, ""))</f>
        <v/>
      </c>
      <c r="E245" s="10" t="str">
        <f>IF($B$242="","",IF(VLOOKUP($B$242,Samples!$A$3:$D$100,2,FALSE)='Intermediate Lookups'!$A2&amp;'Intermediate Lookups'!E$1,$B$242, ""))</f>
        <v/>
      </c>
      <c r="F245" s="10" t="str">
        <f>IF($B$242="","",IF(VLOOKUP($B$242,Samples!$A$3:$D$100,2,FALSE)='Intermediate Lookups'!$A2&amp;'Intermediate Lookups'!F$1,$B$242, ""))</f>
        <v/>
      </c>
      <c r="G245" s="10" t="str">
        <f>IF($B$242="","",IF(VLOOKUP($B$242,Samples!$A$3:$D$100,2,FALSE)='Intermediate Lookups'!$A2&amp;'Intermediate Lookups'!G$1,$B$242, ""))</f>
        <v/>
      </c>
      <c r="H245" s="10" t="str">
        <f>IF($B$242="","",IF(VLOOKUP($B$242,Samples!$A$3:$D$100,2,FALSE)='Intermediate Lookups'!$A2&amp;'Intermediate Lookups'!H$1,$B$242, ""))</f>
        <v/>
      </c>
      <c r="I245" s="10" t="str">
        <f>IF($B$242="","",IF(VLOOKUP($B$242,Samples!$A$3:$D$100,2,FALSE)='Intermediate Lookups'!$A2&amp;'Intermediate Lookups'!I$1,$B$242, ""))</f>
        <v/>
      </c>
      <c r="J245" s="10" t="str">
        <f>IF($B$242="","",IF(VLOOKUP($B$242,Samples!$A$3:$D$100,2,FALSE)='Intermediate Lookups'!$A2&amp;'Intermediate Lookups'!J$1,$B$242, ""))</f>
        <v/>
      </c>
      <c r="K245" s="10" t="str">
        <f>IF($B$242="","",IF(VLOOKUP($B$242,Samples!$A$3:$D$100,2,FALSE)='Intermediate Lookups'!$A2&amp;'Intermediate Lookups'!K$1,$B$242, ""))</f>
        <v/>
      </c>
      <c r="L245" s="10" t="str">
        <f>IF($B$242="","",IF(VLOOKUP($B$242,Samples!$A$3:$D$100,2,FALSE)='Intermediate Lookups'!$A2&amp;'Intermediate Lookups'!L$1,$B$242, ""))</f>
        <v/>
      </c>
      <c r="M245" s="10" t="str">
        <f>IF($B$242="","",IF(VLOOKUP($B$242,Samples!$A$3:$D$100,2,FALSE)='Intermediate Lookups'!$A2&amp;'Intermediate Lookups'!M$1,$B$242, ""))</f>
        <v/>
      </c>
    </row>
    <row r="246" spans="1:14" x14ac:dyDescent="0.25">
      <c r="A246" t="str">
        <f>IF(B242="","","B")</f>
        <v/>
      </c>
      <c r="B246" s="10" t="str">
        <f>IF($B$242="","",IF(VLOOKUP($B$242,Samples!$A$3:$D$100,2,FALSE)='Intermediate Lookups'!$A3&amp;'Intermediate Lookups'!B$1,$B$242, ""))</f>
        <v/>
      </c>
      <c r="C246" s="10" t="str">
        <f>IF($B$242="","",IF(VLOOKUP($B$242,Samples!$A$3:$D$100,2,FALSE)='Intermediate Lookups'!$A3&amp;'Intermediate Lookups'!C$1,$B$242, ""))</f>
        <v/>
      </c>
      <c r="D246" s="10" t="str">
        <f>IF($B$242="","",IF(VLOOKUP($B$242,Samples!$A$3:$D$100,2,FALSE)='Intermediate Lookups'!$A3&amp;'Intermediate Lookups'!D$1,$B$242, ""))</f>
        <v/>
      </c>
      <c r="E246" s="10" t="str">
        <f>IF($B$242="","",IF(VLOOKUP($B$242,Samples!$A$3:$D$100,2,FALSE)='Intermediate Lookups'!$A3&amp;'Intermediate Lookups'!E$1,$B$242, ""))</f>
        <v/>
      </c>
      <c r="F246" s="10" t="str">
        <f>IF($B$242="","",IF(VLOOKUP($B$242,Samples!$A$3:$D$100,2,FALSE)='Intermediate Lookups'!$A3&amp;'Intermediate Lookups'!F$1,$B$242, ""))</f>
        <v/>
      </c>
      <c r="G246" s="10" t="str">
        <f>IF($B$242="","",IF(VLOOKUP($B$242,Samples!$A$3:$D$100,2,FALSE)='Intermediate Lookups'!$A3&amp;'Intermediate Lookups'!G$1,$B$242, ""))</f>
        <v/>
      </c>
      <c r="H246" s="10" t="str">
        <f>IF($B$242="","",IF(VLOOKUP($B$242,Samples!$A$3:$D$100,2,FALSE)='Intermediate Lookups'!$A3&amp;'Intermediate Lookups'!H$1,$B$242, ""))</f>
        <v/>
      </c>
      <c r="I246" s="10" t="str">
        <f>IF($B$242="","",IF(VLOOKUP($B$242,Samples!$A$3:$D$100,2,FALSE)='Intermediate Lookups'!$A3&amp;'Intermediate Lookups'!I$1,$B$242, ""))</f>
        <v/>
      </c>
      <c r="J246" s="10" t="str">
        <f>IF($B$242="","",IF(VLOOKUP($B$242,Samples!$A$3:$D$100,2,FALSE)='Intermediate Lookups'!$A3&amp;'Intermediate Lookups'!J$1,$B$242, ""))</f>
        <v/>
      </c>
      <c r="K246" s="10" t="str">
        <f>IF($B$242="","",IF(VLOOKUP($B$242,Samples!$A$3:$D$100,2,FALSE)='Intermediate Lookups'!$A3&amp;'Intermediate Lookups'!K$1,$B$242, ""))</f>
        <v/>
      </c>
      <c r="L246" s="10" t="str">
        <f>IF($B$242="","",IF(VLOOKUP($B$242,Samples!$A$3:$D$100,2,FALSE)='Intermediate Lookups'!$A3&amp;'Intermediate Lookups'!L$1,$B$242, ""))</f>
        <v/>
      </c>
      <c r="M246" s="10" t="str">
        <f>IF($B$242="","",IF(VLOOKUP($B$242,Samples!$A$3:$D$100,2,FALSE)='Intermediate Lookups'!$A3&amp;'Intermediate Lookups'!M$1,$B$242, ""))</f>
        <v/>
      </c>
    </row>
    <row r="247" spans="1:14" x14ac:dyDescent="0.25">
      <c r="A247" t="str">
        <f>IF(B242="","","C")</f>
        <v/>
      </c>
      <c r="B247" s="10" t="str">
        <f>IF($B$242="","",IF(VLOOKUP($B$242,Samples!$A$3:$D$100,2,FALSE)='Intermediate Lookups'!$A4&amp;'Intermediate Lookups'!B$1,$B$242, ""))</f>
        <v/>
      </c>
      <c r="C247" s="10" t="str">
        <f>IF($B$242="","",IF(VLOOKUP($B$242,Samples!$A$3:$D$100,2,FALSE)='Intermediate Lookups'!$A4&amp;'Intermediate Lookups'!C$1,$B$242, ""))</f>
        <v/>
      </c>
      <c r="D247" s="10" t="str">
        <f>IF($B$242="","",IF(VLOOKUP($B$242,Samples!$A$3:$D$100,2,FALSE)='Intermediate Lookups'!$A4&amp;'Intermediate Lookups'!D$1,$B$242, ""))</f>
        <v/>
      </c>
      <c r="E247" s="10" t="str">
        <f>IF($B$242="","",IF(VLOOKUP($B$242,Samples!$A$3:$D$100,2,FALSE)='Intermediate Lookups'!$A4&amp;'Intermediate Lookups'!E$1,$B$242, ""))</f>
        <v/>
      </c>
      <c r="F247" s="10" t="str">
        <f>IF($B$242="","",IF(VLOOKUP($B$242,Samples!$A$3:$D$100,2,FALSE)='Intermediate Lookups'!$A4&amp;'Intermediate Lookups'!F$1,$B$242, ""))</f>
        <v/>
      </c>
      <c r="G247" s="10" t="str">
        <f>IF($B$242="","",IF(VLOOKUP($B$242,Samples!$A$3:$D$100,2,FALSE)='Intermediate Lookups'!$A4&amp;'Intermediate Lookups'!G$1,$B$242, ""))</f>
        <v/>
      </c>
      <c r="H247" s="10" t="str">
        <f>IF($B$242="","",IF(VLOOKUP($B$242,Samples!$A$3:$D$100,2,FALSE)='Intermediate Lookups'!$A4&amp;'Intermediate Lookups'!H$1,$B$242, ""))</f>
        <v/>
      </c>
      <c r="I247" s="10" t="str">
        <f>IF($B$242="","",IF(VLOOKUP($B$242,Samples!$A$3:$D$100,2,FALSE)='Intermediate Lookups'!$A4&amp;'Intermediate Lookups'!I$1,$B$242, ""))</f>
        <v/>
      </c>
      <c r="J247" s="10" t="str">
        <f>IF($B$242="","",IF(VLOOKUP($B$242,Samples!$A$3:$D$100,2,FALSE)='Intermediate Lookups'!$A4&amp;'Intermediate Lookups'!J$1,$B$242, ""))</f>
        <v/>
      </c>
      <c r="K247" s="10" t="str">
        <f>IF($B$242="","",IF(VLOOKUP($B$242,Samples!$A$3:$D$100,2,FALSE)='Intermediate Lookups'!$A4&amp;'Intermediate Lookups'!K$1,$B$242, ""))</f>
        <v/>
      </c>
      <c r="L247" s="10" t="str">
        <f>IF($B$242="","",IF(VLOOKUP($B$242,Samples!$A$3:$D$100,2,FALSE)='Intermediate Lookups'!$A4&amp;'Intermediate Lookups'!L$1,$B$242, ""))</f>
        <v/>
      </c>
      <c r="M247" s="10" t="str">
        <f>IF($B$242="","",IF(VLOOKUP($B$242,Samples!$A$3:$D$100,2,FALSE)='Intermediate Lookups'!$A4&amp;'Intermediate Lookups'!M$1,$B$242, ""))</f>
        <v/>
      </c>
    </row>
    <row r="248" spans="1:14" x14ac:dyDescent="0.25">
      <c r="A248" t="str">
        <f>IF(B242="","","D")</f>
        <v/>
      </c>
      <c r="B248" s="10" t="str">
        <f>IF($B$242="","",IF(VLOOKUP($B$242,Samples!$A$3:$D$100,2,FALSE)='Intermediate Lookups'!$A5&amp;'Intermediate Lookups'!B$1,$B$242, ""))</f>
        <v/>
      </c>
      <c r="C248" s="10" t="str">
        <f>IF($B$242="","",IF(VLOOKUP($B$242,Samples!$A$3:$D$100,2,FALSE)='Intermediate Lookups'!$A5&amp;'Intermediate Lookups'!C$1,$B$242, ""))</f>
        <v/>
      </c>
      <c r="D248" s="10" t="str">
        <f>IF($B$242="","",IF(VLOOKUP($B$242,Samples!$A$3:$D$100,2,FALSE)='Intermediate Lookups'!$A5&amp;'Intermediate Lookups'!D$1,$B$242, ""))</f>
        <v/>
      </c>
      <c r="E248" s="10" t="str">
        <f>IF($B$242="","",IF(VLOOKUP($B$242,Samples!$A$3:$D$100,2,FALSE)='Intermediate Lookups'!$A5&amp;'Intermediate Lookups'!E$1,$B$242, ""))</f>
        <v/>
      </c>
      <c r="F248" s="10" t="str">
        <f>IF($B$242="","",IF(VLOOKUP($B$242,Samples!$A$3:$D$100,2,FALSE)='Intermediate Lookups'!$A5&amp;'Intermediate Lookups'!F$1,$B$242, ""))</f>
        <v/>
      </c>
      <c r="G248" s="10" t="str">
        <f>IF($B$242="","",IF(VLOOKUP($B$242,Samples!$A$3:$D$100,2,FALSE)='Intermediate Lookups'!$A5&amp;'Intermediate Lookups'!G$1,$B$242, ""))</f>
        <v/>
      </c>
      <c r="H248" s="10" t="str">
        <f>IF($B$242="","",IF(VLOOKUP($B$242,Samples!$A$3:$D$100,2,FALSE)='Intermediate Lookups'!$A5&amp;'Intermediate Lookups'!H$1,$B$242, ""))</f>
        <v/>
      </c>
      <c r="I248" s="10" t="str">
        <f>IF($B$242="","",IF(VLOOKUP($B$242,Samples!$A$3:$D$100,2,FALSE)='Intermediate Lookups'!$A5&amp;'Intermediate Lookups'!I$1,$B$242, ""))</f>
        <v/>
      </c>
      <c r="J248" s="10" t="str">
        <f>IF($B$242="","",IF(VLOOKUP($B$242,Samples!$A$3:$D$100,2,FALSE)='Intermediate Lookups'!$A5&amp;'Intermediate Lookups'!J$1,$B$242, ""))</f>
        <v/>
      </c>
      <c r="K248" s="10" t="str">
        <f>IF($B$242="","",IF(VLOOKUP($B$242,Samples!$A$3:$D$100,2,FALSE)='Intermediate Lookups'!$A5&amp;'Intermediate Lookups'!K$1,$B$242, ""))</f>
        <v/>
      </c>
      <c r="L248" s="10" t="str">
        <f>IF($B$242="","",IF(VLOOKUP($B$242,Samples!$A$3:$D$100,2,FALSE)='Intermediate Lookups'!$A5&amp;'Intermediate Lookups'!L$1,$B$242, ""))</f>
        <v/>
      </c>
      <c r="M248" s="10" t="str">
        <f>IF($B$242="","",IF(VLOOKUP($B$242,Samples!$A$3:$D$100,2,FALSE)='Intermediate Lookups'!$A5&amp;'Intermediate Lookups'!M$1,$B$242, ""))</f>
        <v/>
      </c>
    </row>
    <row r="249" spans="1:14" x14ac:dyDescent="0.25">
      <c r="A249" t="str">
        <f>IF(B242="","","E")</f>
        <v/>
      </c>
      <c r="B249" s="10" t="str">
        <f>IF($B$242="","",IF(VLOOKUP($B$242,Samples!$A$3:$D$100,2,FALSE)='Intermediate Lookups'!$A6&amp;'Intermediate Lookups'!B$1,$B$242, ""))</f>
        <v/>
      </c>
      <c r="C249" s="10" t="str">
        <f>IF($B$242="","",IF(VLOOKUP($B$242,Samples!$A$3:$D$100,2,FALSE)='Intermediate Lookups'!$A6&amp;'Intermediate Lookups'!C$1,$B$242, ""))</f>
        <v/>
      </c>
      <c r="D249" s="10" t="str">
        <f>IF($B$242="","",IF(VLOOKUP($B$242,Samples!$A$3:$D$100,2,FALSE)='Intermediate Lookups'!$A6&amp;'Intermediate Lookups'!D$1,$B$242, ""))</f>
        <v/>
      </c>
      <c r="E249" s="10" t="str">
        <f>IF($B$242="","",IF(VLOOKUP($B$242,Samples!$A$3:$D$100,2,FALSE)='Intermediate Lookups'!$A6&amp;'Intermediate Lookups'!E$1,$B$242, ""))</f>
        <v/>
      </c>
      <c r="F249" s="10" t="str">
        <f>IF($B$242="","",IF(VLOOKUP($B$242,Samples!$A$3:$D$100,2,FALSE)='Intermediate Lookups'!$A6&amp;'Intermediate Lookups'!F$1,$B$242, ""))</f>
        <v/>
      </c>
      <c r="G249" s="10" t="str">
        <f>IF($B$242="","",IF(VLOOKUP($B$242,Samples!$A$3:$D$100,2,FALSE)='Intermediate Lookups'!$A6&amp;'Intermediate Lookups'!G$1,$B$242, ""))</f>
        <v/>
      </c>
      <c r="H249" s="10" t="str">
        <f>IF($B$242="","",IF(VLOOKUP($B$242,Samples!$A$3:$D$100,2,FALSE)='Intermediate Lookups'!$A6&amp;'Intermediate Lookups'!H$1,$B$242, ""))</f>
        <v/>
      </c>
      <c r="I249" s="10" t="str">
        <f>IF($B$242="","",IF(VLOOKUP($B$242,Samples!$A$3:$D$100,2,FALSE)='Intermediate Lookups'!$A6&amp;'Intermediate Lookups'!I$1,$B$242, ""))</f>
        <v/>
      </c>
      <c r="J249" s="10" t="str">
        <f>IF($B$242="","",IF(VLOOKUP($B$242,Samples!$A$3:$D$100,2,FALSE)='Intermediate Lookups'!$A6&amp;'Intermediate Lookups'!J$1,$B$242, ""))</f>
        <v/>
      </c>
      <c r="K249" s="10" t="str">
        <f>IF($B$242="","",IF(VLOOKUP($B$242,Samples!$A$3:$D$100,2,FALSE)='Intermediate Lookups'!$A6&amp;'Intermediate Lookups'!K$1,$B$242, ""))</f>
        <v/>
      </c>
      <c r="L249" s="10" t="str">
        <f>IF($B$242="","",IF(VLOOKUP($B$242,Samples!$A$3:$D$100,2,FALSE)='Intermediate Lookups'!$A6&amp;'Intermediate Lookups'!L$1,$B$242, ""))</f>
        <v/>
      </c>
      <c r="M249" s="10" t="str">
        <f>IF($B$242="","",IF(VLOOKUP($B$242,Samples!$A$3:$D$100,2,FALSE)='Intermediate Lookups'!$A6&amp;'Intermediate Lookups'!M$1,$B$242, ""))</f>
        <v/>
      </c>
    </row>
    <row r="250" spans="1:14" x14ac:dyDescent="0.25">
      <c r="A250" t="str">
        <f>IF(B242="","","F")</f>
        <v/>
      </c>
      <c r="B250" s="10" t="str">
        <f>IF($B$242="","",IF(VLOOKUP($B$242,Samples!$A$3:$D$100,2,FALSE)='Intermediate Lookups'!$A7&amp;'Intermediate Lookups'!B$1,$B$242, ""))</f>
        <v/>
      </c>
      <c r="C250" s="10" t="str">
        <f>IF($B$242="","",IF(VLOOKUP($B$242,Samples!$A$3:$D$100,2,FALSE)='Intermediate Lookups'!$A7&amp;'Intermediate Lookups'!C$1,$B$242, ""))</f>
        <v/>
      </c>
      <c r="D250" s="10" t="str">
        <f>IF($B$242="","",IF(VLOOKUP($B$242,Samples!$A$3:$D$100,2,FALSE)='Intermediate Lookups'!$A7&amp;'Intermediate Lookups'!D$1,$B$242, ""))</f>
        <v/>
      </c>
      <c r="E250" s="10" t="str">
        <f>IF($B$242="","",IF(VLOOKUP($B$242,Samples!$A$3:$D$100,2,FALSE)='Intermediate Lookups'!$A7&amp;'Intermediate Lookups'!E$1,$B$242, ""))</f>
        <v/>
      </c>
      <c r="F250" s="10" t="str">
        <f>IF($B$242="","",IF(VLOOKUP($B$242,Samples!$A$3:$D$100,2,FALSE)='Intermediate Lookups'!$A7&amp;'Intermediate Lookups'!F$1,$B$242, ""))</f>
        <v/>
      </c>
      <c r="G250" s="10" t="str">
        <f>IF($B$242="","",IF(VLOOKUP($B$242,Samples!$A$3:$D$100,2,FALSE)='Intermediate Lookups'!$A7&amp;'Intermediate Lookups'!G$1,$B$242, ""))</f>
        <v/>
      </c>
      <c r="H250" s="10" t="str">
        <f>IF($B$242="","",IF(VLOOKUP($B$242,Samples!$A$3:$D$100,2,FALSE)='Intermediate Lookups'!$A7&amp;'Intermediate Lookups'!H$1,$B$242, ""))</f>
        <v/>
      </c>
      <c r="I250" s="10" t="str">
        <f>IF($B$242="","",IF(VLOOKUP($B$242,Samples!$A$3:$D$100,2,FALSE)='Intermediate Lookups'!$A7&amp;'Intermediate Lookups'!I$1,$B$242, ""))</f>
        <v/>
      </c>
      <c r="J250" s="10" t="str">
        <f>IF($B$242="","",IF(VLOOKUP($B$242,Samples!$A$3:$D$100,2,FALSE)='Intermediate Lookups'!$A7&amp;'Intermediate Lookups'!J$1,$B$242, ""))</f>
        <v/>
      </c>
      <c r="K250" s="10" t="str">
        <f>IF($B$242="","",IF(VLOOKUP($B$242,Samples!$A$3:$D$100,2,FALSE)='Intermediate Lookups'!$A7&amp;'Intermediate Lookups'!K$1,$B$242, ""))</f>
        <v/>
      </c>
      <c r="L250" s="10" t="str">
        <f>IF($B$242="","",IF(VLOOKUP($B$242,Samples!$A$3:$D$100,2,FALSE)='Intermediate Lookups'!$A7&amp;'Intermediate Lookups'!L$1,$B$242, ""))</f>
        <v/>
      </c>
      <c r="M250" s="10" t="str">
        <f>IF($B$242="","",IF(VLOOKUP($B$242,Samples!$A$3:$D$100,2,FALSE)='Intermediate Lookups'!$A7&amp;'Intermediate Lookups'!M$1,$B$242, ""))</f>
        <v/>
      </c>
    </row>
    <row r="251" spans="1:14" x14ac:dyDescent="0.25">
      <c r="A251" t="str">
        <f>IF(B242="","","G")</f>
        <v/>
      </c>
      <c r="B251" s="10" t="str">
        <f>IF($B$242="","",IF(VLOOKUP($B$242,Samples!$A$3:$D$100,2,FALSE)='Intermediate Lookups'!$A8&amp;'Intermediate Lookups'!B$1,$B$242, ""))</f>
        <v/>
      </c>
      <c r="C251" s="10" t="str">
        <f>IF($B$242="","",IF(VLOOKUP($B$242,Samples!$A$3:$D$100,2,FALSE)='Intermediate Lookups'!$A8&amp;'Intermediate Lookups'!C$1,$B$242, ""))</f>
        <v/>
      </c>
      <c r="D251" s="10" t="str">
        <f>IF($B$242="","",IF(VLOOKUP($B$242,Samples!$A$3:$D$100,2,FALSE)='Intermediate Lookups'!$A8&amp;'Intermediate Lookups'!D$1,$B$242, ""))</f>
        <v/>
      </c>
      <c r="E251" s="10" t="str">
        <f>IF($B$242="","",IF(VLOOKUP($B$242,Samples!$A$3:$D$100,2,FALSE)='Intermediate Lookups'!$A8&amp;'Intermediate Lookups'!E$1,$B$242, ""))</f>
        <v/>
      </c>
      <c r="F251" s="10" t="str">
        <f>IF($B$242="","",IF(VLOOKUP($B$242,Samples!$A$3:$D$100,2,FALSE)='Intermediate Lookups'!$A8&amp;'Intermediate Lookups'!F$1,$B$242, ""))</f>
        <v/>
      </c>
      <c r="G251" s="10" t="str">
        <f>IF($B$242="","",IF(VLOOKUP($B$242,Samples!$A$3:$D$100,2,FALSE)='Intermediate Lookups'!$A8&amp;'Intermediate Lookups'!G$1,$B$242, ""))</f>
        <v/>
      </c>
      <c r="H251" s="10" t="str">
        <f>IF($B$242="","",IF(VLOOKUP($B$242,Samples!$A$3:$D$100,2,FALSE)='Intermediate Lookups'!$A8&amp;'Intermediate Lookups'!H$1,$B$242, ""))</f>
        <v/>
      </c>
      <c r="I251" s="10" t="str">
        <f>IF($B$242="","",IF(VLOOKUP($B$242,Samples!$A$3:$D$100,2,FALSE)='Intermediate Lookups'!$A8&amp;'Intermediate Lookups'!I$1,$B$242, ""))</f>
        <v/>
      </c>
      <c r="J251" s="10" t="str">
        <f>IF($B$242="","",IF(VLOOKUP($B$242,Samples!$A$3:$D$100,2,FALSE)='Intermediate Lookups'!$A8&amp;'Intermediate Lookups'!J$1,$B$242, ""))</f>
        <v/>
      </c>
      <c r="K251" s="10" t="str">
        <f>IF($B$242="","",IF(VLOOKUP($B$242,Samples!$A$3:$D$100,2,FALSE)='Intermediate Lookups'!$A8&amp;'Intermediate Lookups'!K$1,$B$242, ""))</f>
        <v/>
      </c>
      <c r="L251" s="10" t="str">
        <f>IF($B$242="","",IF(VLOOKUP($B$242,Samples!$A$3:$D$100,2,FALSE)='Intermediate Lookups'!$A8&amp;'Intermediate Lookups'!L$1,$B$242, ""))</f>
        <v/>
      </c>
      <c r="M251" s="10" t="str">
        <f>IF($B$242="","",IF(VLOOKUP($B$242,Samples!$A$3:$D$100,2,FALSE)='Intermediate Lookups'!$A8&amp;'Intermediate Lookups'!M$1,$B$242, ""))</f>
        <v/>
      </c>
    </row>
    <row r="252" spans="1:14" x14ac:dyDescent="0.25">
      <c r="A252" t="str">
        <f>IF(B242="","","H")</f>
        <v/>
      </c>
      <c r="B252" s="10" t="str">
        <f>IF($B$242="","",IF(VLOOKUP($B$242,Samples!$A$3:$D$100,2,FALSE)='Intermediate Lookups'!$A9&amp;'Intermediate Lookups'!B$1,$B$242, ""))</f>
        <v/>
      </c>
      <c r="C252" s="10" t="str">
        <f>IF($B$242="","",IF(VLOOKUP($B$242,Samples!$A$3:$D$100,2,FALSE)='Intermediate Lookups'!$A9&amp;'Intermediate Lookups'!C$1,$B$242, ""))</f>
        <v/>
      </c>
      <c r="D252" s="10" t="str">
        <f>IF($B$242="","",IF(VLOOKUP($B$242,Samples!$A$3:$D$100,2,FALSE)='Intermediate Lookups'!$A9&amp;'Intermediate Lookups'!D$1,$B$242, ""))</f>
        <v/>
      </c>
      <c r="E252" s="10" t="str">
        <f>IF($B$242="","",IF(VLOOKUP($B$242,Samples!$A$3:$D$100,2,FALSE)='Intermediate Lookups'!$A9&amp;'Intermediate Lookups'!E$1,$B$242, ""))</f>
        <v/>
      </c>
      <c r="F252" s="10" t="str">
        <f>IF($B$242="","",IF(VLOOKUP($B$242,Samples!$A$3:$D$100,2,FALSE)='Intermediate Lookups'!$A9&amp;'Intermediate Lookups'!F$1,$B$242, ""))</f>
        <v/>
      </c>
      <c r="G252" s="10" t="str">
        <f>IF($B$242="","",IF(VLOOKUP($B$242,Samples!$A$3:$D$100,2,FALSE)='Intermediate Lookups'!$A9&amp;'Intermediate Lookups'!G$1,$B$242, ""))</f>
        <v/>
      </c>
      <c r="H252" s="10" t="str">
        <f>IF($B$242="","",IF(VLOOKUP($B$242,Samples!$A$3:$D$100,2,FALSE)='Intermediate Lookups'!$A9&amp;'Intermediate Lookups'!H$1,$B$242, ""))</f>
        <v/>
      </c>
      <c r="I252" s="10" t="str">
        <f>IF($B$242="","",IF(VLOOKUP($B$242,Samples!$A$3:$D$100,2,FALSE)='Intermediate Lookups'!$A9&amp;'Intermediate Lookups'!I$1,$B$242, ""))</f>
        <v/>
      </c>
      <c r="J252" s="10" t="str">
        <f>IF($B$242="","",IF(VLOOKUP($B$242,Samples!$A$3:$D$100,2,FALSE)='Intermediate Lookups'!$A9&amp;'Intermediate Lookups'!J$1,$B$242, ""))</f>
        <v/>
      </c>
      <c r="K252" s="10" t="str">
        <f>IF($B$242="","",IF(VLOOKUP($B$242,Samples!$A$3:$D$100,2,FALSE)='Intermediate Lookups'!$A9&amp;'Intermediate Lookups'!K$1,$B$242, ""))</f>
        <v/>
      </c>
      <c r="L252" s="10" t="str">
        <f>IF($B$242="","",IF(VLOOKUP($B$242,Samples!$A$3:$D$100,2,FALSE)='Intermediate Lookups'!$A9&amp;'Intermediate Lookups'!L$1,$B$242, ""))</f>
        <v/>
      </c>
      <c r="M252" s="10" t="str">
        <f>IF($B$242="","",IF(VLOOKUP($B$242,Samples!$A$3:$D$100,2,FALSE)='Intermediate Lookups'!$A9&amp;'Intermediate Lookups'!M$1,$B$242, ""))</f>
        <v/>
      </c>
    </row>
    <row r="254" spans="1:14" x14ac:dyDescent="0.25">
      <c r="A254" t="str">
        <f>IF(B254="","","Pipetting step")</f>
        <v/>
      </c>
      <c r="B254" t="str">
        <f>IF(ISBLANK(Samples!A74),"",Samples!A74)</f>
        <v/>
      </c>
      <c r="C254" t="str">
        <f>IF(B254="","",VLOOKUP(B254,Samples!$A$3:$D$100,4,FALSE))</f>
        <v/>
      </c>
      <c r="D254" t="str">
        <f>IF(B254="","",8)</f>
        <v/>
      </c>
      <c r="E254" t="str">
        <f>IF(B254="","",12)</f>
        <v/>
      </c>
      <c r="F254" t="str">
        <f>IF(B254="","","Standard")</f>
        <v/>
      </c>
      <c r="G254" t="str">
        <f>IF(B254="","","Color")</f>
        <v/>
      </c>
      <c r="I254" t="str">
        <f>IF(B254="","",6)</f>
        <v/>
      </c>
      <c r="J254" t="str">
        <f>IF(B254="","",6)</f>
        <v/>
      </c>
      <c r="K254" t="str">
        <f>IF(B254="","","Normal")</f>
        <v/>
      </c>
      <c r="L254" t="str">
        <f>IF(B254="","","Single-channel")</f>
        <v/>
      </c>
      <c r="M254" t="str">
        <f>IF(B254="","","No")</f>
        <v/>
      </c>
      <c r="N254" t="str">
        <f>IF(B254="","","No")</f>
        <v/>
      </c>
    </row>
    <row r="255" spans="1:14" x14ac:dyDescent="0.25">
      <c r="M255" t="str">
        <f>IF(B254="","","Per well")</f>
        <v/>
      </c>
      <c r="N255" t="str">
        <f>IF(B254="","","On source")</f>
        <v/>
      </c>
    </row>
    <row r="256" spans="1:14" x14ac:dyDescent="0.25">
      <c r="B256" t="str">
        <f>IF(B254="","",1)</f>
        <v/>
      </c>
      <c r="C256" t="str">
        <f>IF(B254="","",2)</f>
        <v/>
      </c>
      <c r="D256" t="str">
        <f>IF(B254="","",3)</f>
        <v/>
      </c>
      <c r="E256" t="str">
        <f>IF(B254="","",4)</f>
        <v/>
      </c>
      <c r="F256" t="str">
        <f>IF(B254="","",5)</f>
        <v/>
      </c>
      <c r="G256" t="str">
        <f>IF(B254="","",6)</f>
        <v/>
      </c>
      <c r="H256" t="str">
        <f>IF(B254="","",7)</f>
        <v/>
      </c>
      <c r="I256" t="str">
        <f>IF(B254="","",8)</f>
        <v/>
      </c>
      <c r="J256" t="str">
        <f>IF(B254="","",9)</f>
        <v/>
      </c>
      <c r="K256" t="str">
        <f>IF(B254="","",10)</f>
        <v/>
      </c>
      <c r="L256" t="str">
        <f>IF(B254="","",11)</f>
        <v/>
      </c>
      <c r="M256" t="str">
        <f>IF(B254="","",12)</f>
        <v/>
      </c>
    </row>
    <row r="257" spans="1:14" x14ac:dyDescent="0.25">
      <c r="A257" t="str">
        <f>IF(B254="","","A")</f>
        <v/>
      </c>
      <c r="B257" s="10" t="str">
        <f>IF($B$254="","",IF(VLOOKUP($B$254,Samples!$A$3:$D$100,2,FALSE)='Intermediate Lookups'!$A2&amp;'Intermediate Lookups'!B$1,$B$254, ""))</f>
        <v/>
      </c>
      <c r="C257" s="10" t="str">
        <f>IF($B$254="","",IF(VLOOKUP($B$254,Samples!$A$3:$D$100,2,FALSE)='Intermediate Lookups'!$A2&amp;'Intermediate Lookups'!C$1,$B$254, ""))</f>
        <v/>
      </c>
      <c r="D257" s="10" t="str">
        <f>IF($B$254="","",IF(VLOOKUP($B$254,Samples!$A$3:$D$100,2,FALSE)='Intermediate Lookups'!$A2&amp;'Intermediate Lookups'!D$1,$B$254, ""))</f>
        <v/>
      </c>
      <c r="E257" s="10" t="str">
        <f>IF($B$254="","",IF(VLOOKUP($B$254,Samples!$A$3:$D$100,2,FALSE)='Intermediate Lookups'!$A2&amp;'Intermediate Lookups'!E$1,$B$254, ""))</f>
        <v/>
      </c>
      <c r="F257" s="10" t="str">
        <f>IF($B$254="","",IF(VLOOKUP($B$254,Samples!$A$3:$D$100,2,FALSE)='Intermediate Lookups'!$A2&amp;'Intermediate Lookups'!F$1,$B$254, ""))</f>
        <v/>
      </c>
      <c r="G257" s="10" t="str">
        <f>IF($B$254="","",IF(VLOOKUP($B$254,Samples!$A$3:$D$100,2,FALSE)='Intermediate Lookups'!$A2&amp;'Intermediate Lookups'!G$1,$B$254, ""))</f>
        <v/>
      </c>
      <c r="H257" s="10" t="str">
        <f>IF($B$254="","",IF(VLOOKUP($B$254,Samples!$A$3:$D$100,2,FALSE)='Intermediate Lookups'!$A2&amp;'Intermediate Lookups'!H$1,$B$254, ""))</f>
        <v/>
      </c>
      <c r="I257" s="10" t="str">
        <f>IF($B$254="","",IF(VLOOKUP($B$254,Samples!$A$3:$D$100,2,FALSE)='Intermediate Lookups'!$A2&amp;'Intermediate Lookups'!I$1,$B$254, ""))</f>
        <v/>
      </c>
      <c r="J257" s="10" t="str">
        <f>IF($B$254="","",IF(VLOOKUP($B$254,Samples!$A$3:$D$100,2,FALSE)='Intermediate Lookups'!$A2&amp;'Intermediate Lookups'!J$1,$B$254, ""))</f>
        <v/>
      </c>
      <c r="K257" s="10" t="str">
        <f>IF($B$254="","",IF(VLOOKUP($B$254,Samples!$A$3:$D$100,2,FALSE)='Intermediate Lookups'!$A2&amp;'Intermediate Lookups'!K$1,$B$254, ""))</f>
        <v/>
      </c>
      <c r="L257" s="10" t="str">
        <f>IF($B$254="","",IF(VLOOKUP($B$254,Samples!$A$3:$D$100,2,FALSE)='Intermediate Lookups'!$A2&amp;'Intermediate Lookups'!L$1,$B$254, ""))</f>
        <v/>
      </c>
      <c r="M257" s="10" t="str">
        <f>IF($B$254="","",IF(VLOOKUP($B$254,Samples!$A$3:$D$100,2,FALSE)='Intermediate Lookups'!$A2&amp;'Intermediate Lookups'!M$1,$B$254, ""))</f>
        <v/>
      </c>
    </row>
    <row r="258" spans="1:14" x14ac:dyDescent="0.25">
      <c r="A258" t="str">
        <f>IF(B254="","","B")</f>
        <v/>
      </c>
      <c r="B258" s="10" t="str">
        <f>IF($B$254="","",IF(VLOOKUP($B$254,Samples!$A$3:$D$100,2,FALSE)='Intermediate Lookups'!$A3&amp;'Intermediate Lookups'!B$1,$B$254, ""))</f>
        <v/>
      </c>
      <c r="C258" s="10" t="str">
        <f>IF($B$254="","",IF(VLOOKUP($B$254,Samples!$A$3:$D$100,2,FALSE)='Intermediate Lookups'!$A3&amp;'Intermediate Lookups'!C$1,$B$254, ""))</f>
        <v/>
      </c>
      <c r="D258" s="10" t="str">
        <f>IF($B$254="","",IF(VLOOKUP($B$254,Samples!$A$3:$D$100,2,FALSE)='Intermediate Lookups'!$A3&amp;'Intermediate Lookups'!D$1,$B$254, ""))</f>
        <v/>
      </c>
      <c r="E258" s="10" t="str">
        <f>IF($B$254="","",IF(VLOOKUP($B$254,Samples!$A$3:$D$100,2,FALSE)='Intermediate Lookups'!$A3&amp;'Intermediate Lookups'!E$1,$B$254, ""))</f>
        <v/>
      </c>
      <c r="F258" s="10" t="str">
        <f>IF($B$254="","",IF(VLOOKUP($B$254,Samples!$A$3:$D$100,2,FALSE)='Intermediate Lookups'!$A3&amp;'Intermediate Lookups'!F$1,$B$254, ""))</f>
        <v/>
      </c>
      <c r="G258" s="10" t="str">
        <f>IF($B$254="","",IF(VLOOKUP($B$254,Samples!$A$3:$D$100,2,FALSE)='Intermediate Lookups'!$A3&amp;'Intermediate Lookups'!G$1,$B$254, ""))</f>
        <v/>
      </c>
      <c r="H258" s="10" t="str">
        <f>IF($B$254="","",IF(VLOOKUP($B$254,Samples!$A$3:$D$100,2,FALSE)='Intermediate Lookups'!$A3&amp;'Intermediate Lookups'!H$1,$B$254, ""))</f>
        <v/>
      </c>
      <c r="I258" s="10" t="str">
        <f>IF($B$254="","",IF(VLOOKUP($B$254,Samples!$A$3:$D$100,2,FALSE)='Intermediate Lookups'!$A3&amp;'Intermediate Lookups'!I$1,$B$254, ""))</f>
        <v/>
      </c>
      <c r="J258" s="10" t="str">
        <f>IF($B$254="","",IF(VLOOKUP($B$254,Samples!$A$3:$D$100,2,FALSE)='Intermediate Lookups'!$A3&amp;'Intermediate Lookups'!J$1,$B$254, ""))</f>
        <v/>
      </c>
      <c r="K258" s="10" t="str">
        <f>IF($B$254="","",IF(VLOOKUP($B$254,Samples!$A$3:$D$100,2,FALSE)='Intermediate Lookups'!$A3&amp;'Intermediate Lookups'!K$1,$B$254, ""))</f>
        <v/>
      </c>
      <c r="L258" s="10" t="str">
        <f>IF($B$254="","",IF(VLOOKUP($B$254,Samples!$A$3:$D$100,2,FALSE)='Intermediate Lookups'!$A3&amp;'Intermediate Lookups'!L$1,$B$254, ""))</f>
        <v/>
      </c>
      <c r="M258" s="10" t="str">
        <f>IF($B$254="","",IF(VLOOKUP($B$254,Samples!$A$3:$D$100,2,FALSE)='Intermediate Lookups'!$A3&amp;'Intermediate Lookups'!M$1,$B$254, ""))</f>
        <v/>
      </c>
    </row>
    <row r="259" spans="1:14" x14ac:dyDescent="0.25">
      <c r="A259" t="str">
        <f>IF(B254="","","C")</f>
        <v/>
      </c>
      <c r="B259" s="10" t="str">
        <f>IF($B$254="","",IF(VLOOKUP($B$254,Samples!$A$3:$D$100,2,FALSE)='Intermediate Lookups'!$A4&amp;'Intermediate Lookups'!B$1,$B$254, ""))</f>
        <v/>
      </c>
      <c r="C259" s="10" t="str">
        <f>IF($B$254="","",IF(VLOOKUP($B$254,Samples!$A$3:$D$100,2,FALSE)='Intermediate Lookups'!$A4&amp;'Intermediate Lookups'!C$1,$B$254, ""))</f>
        <v/>
      </c>
      <c r="D259" s="10" t="str">
        <f>IF($B$254="","",IF(VLOOKUP($B$254,Samples!$A$3:$D$100,2,FALSE)='Intermediate Lookups'!$A4&amp;'Intermediate Lookups'!D$1,$B$254, ""))</f>
        <v/>
      </c>
      <c r="E259" s="10" t="str">
        <f>IF($B$254="","",IF(VLOOKUP($B$254,Samples!$A$3:$D$100,2,FALSE)='Intermediate Lookups'!$A4&amp;'Intermediate Lookups'!E$1,$B$254, ""))</f>
        <v/>
      </c>
      <c r="F259" s="10" t="str">
        <f>IF($B$254="","",IF(VLOOKUP($B$254,Samples!$A$3:$D$100,2,FALSE)='Intermediate Lookups'!$A4&amp;'Intermediate Lookups'!F$1,$B$254, ""))</f>
        <v/>
      </c>
      <c r="G259" s="10" t="str">
        <f>IF($B$254="","",IF(VLOOKUP($B$254,Samples!$A$3:$D$100,2,FALSE)='Intermediate Lookups'!$A4&amp;'Intermediate Lookups'!G$1,$B$254, ""))</f>
        <v/>
      </c>
      <c r="H259" s="10" t="str">
        <f>IF($B$254="","",IF(VLOOKUP($B$254,Samples!$A$3:$D$100,2,FALSE)='Intermediate Lookups'!$A4&amp;'Intermediate Lookups'!H$1,$B$254, ""))</f>
        <v/>
      </c>
      <c r="I259" s="10" t="str">
        <f>IF($B$254="","",IF(VLOOKUP($B$254,Samples!$A$3:$D$100,2,FALSE)='Intermediate Lookups'!$A4&amp;'Intermediate Lookups'!I$1,$B$254, ""))</f>
        <v/>
      </c>
      <c r="J259" s="10" t="str">
        <f>IF($B$254="","",IF(VLOOKUP($B$254,Samples!$A$3:$D$100,2,FALSE)='Intermediate Lookups'!$A4&amp;'Intermediate Lookups'!J$1,$B$254, ""))</f>
        <v/>
      </c>
      <c r="K259" s="10" t="str">
        <f>IF($B$254="","",IF(VLOOKUP($B$254,Samples!$A$3:$D$100,2,FALSE)='Intermediate Lookups'!$A4&amp;'Intermediate Lookups'!K$1,$B$254, ""))</f>
        <v/>
      </c>
      <c r="L259" s="10" t="str">
        <f>IF($B$254="","",IF(VLOOKUP($B$254,Samples!$A$3:$D$100,2,FALSE)='Intermediate Lookups'!$A4&amp;'Intermediate Lookups'!L$1,$B$254, ""))</f>
        <v/>
      </c>
      <c r="M259" s="10" t="str">
        <f>IF($B$254="","",IF(VLOOKUP($B$254,Samples!$A$3:$D$100,2,FALSE)='Intermediate Lookups'!$A4&amp;'Intermediate Lookups'!M$1,$B$254, ""))</f>
        <v/>
      </c>
    </row>
    <row r="260" spans="1:14" x14ac:dyDescent="0.25">
      <c r="A260" t="str">
        <f>IF(B254="","","D")</f>
        <v/>
      </c>
      <c r="B260" s="10" t="str">
        <f>IF($B$254="","",IF(VLOOKUP($B$254,Samples!$A$3:$D$100,2,FALSE)='Intermediate Lookups'!$A5&amp;'Intermediate Lookups'!B$1,$B$254, ""))</f>
        <v/>
      </c>
      <c r="C260" s="10" t="str">
        <f>IF($B$254="","",IF(VLOOKUP($B$254,Samples!$A$3:$D$100,2,FALSE)='Intermediate Lookups'!$A5&amp;'Intermediate Lookups'!C$1,$B$254, ""))</f>
        <v/>
      </c>
      <c r="D260" s="10" t="str">
        <f>IF($B$254="","",IF(VLOOKUP($B$254,Samples!$A$3:$D$100,2,FALSE)='Intermediate Lookups'!$A5&amp;'Intermediate Lookups'!D$1,$B$254, ""))</f>
        <v/>
      </c>
      <c r="E260" s="10" t="str">
        <f>IF($B$254="","",IF(VLOOKUP($B$254,Samples!$A$3:$D$100,2,FALSE)='Intermediate Lookups'!$A5&amp;'Intermediate Lookups'!E$1,$B$254, ""))</f>
        <v/>
      </c>
      <c r="F260" s="10" t="str">
        <f>IF($B$254="","",IF(VLOOKUP($B$254,Samples!$A$3:$D$100,2,FALSE)='Intermediate Lookups'!$A5&amp;'Intermediate Lookups'!F$1,$B$254, ""))</f>
        <v/>
      </c>
      <c r="G260" s="10" t="str">
        <f>IF($B$254="","",IF(VLOOKUP($B$254,Samples!$A$3:$D$100,2,FALSE)='Intermediate Lookups'!$A5&amp;'Intermediate Lookups'!G$1,$B$254, ""))</f>
        <v/>
      </c>
      <c r="H260" s="10" t="str">
        <f>IF($B$254="","",IF(VLOOKUP($B$254,Samples!$A$3:$D$100,2,FALSE)='Intermediate Lookups'!$A5&amp;'Intermediate Lookups'!H$1,$B$254, ""))</f>
        <v/>
      </c>
      <c r="I260" s="10" t="str">
        <f>IF($B$254="","",IF(VLOOKUP($B$254,Samples!$A$3:$D$100,2,FALSE)='Intermediate Lookups'!$A5&amp;'Intermediate Lookups'!I$1,$B$254, ""))</f>
        <v/>
      </c>
      <c r="J260" s="10" t="str">
        <f>IF($B$254="","",IF(VLOOKUP($B$254,Samples!$A$3:$D$100,2,FALSE)='Intermediate Lookups'!$A5&amp;'Intermediate Lookups'!J$1,$B$254, ""))</f>
        <v/>
      </c>
      <c r="K260" s="10" t="str">
        <f>IF($B$254="","",IF(VLOOKUP($B$254,Samples!$A$3:$D$100,2,FALSE)='Intermediate Lookups'!$A5&amp;'Intermediate Lookups'!K$1,$B$254, ""))</f>
        <v/>
      </c>
      <c r="L260" s="10" t="str">
        <f>IF($B$254="","",IF(VLOOKUP($B$254,Samples!$A$3:$D$100,2,FALSE)='Intermediate Lookups'!$A5&amp;'Intermediate Lookups'!L$1,$B$254, ""))</f>
        <v/>
      </c>
      <c r="M260" s="10" t="str">
        <f>IF($B$254="","",IF(VLOOKUP($B$254,Samples!$A$3:$D$100,2,FALSE)='Intermediate Lookups'!$A5&amp;'Intermediate Lookups'!M$1,$B$254, ""))</f>
        <v/>
      </c>
    </row>
    <row r="261" spans="1:14" x14ac:dyDescent="0.25">
      <c r="A261" t="str">
        <f>IF(B254="","","E")</f>
        <v/>
      </c>
      <c r="B261" s="10" t="str">
        <f>IF($B$254="","",IF(VLOOKUP($B$254,Samples!$A$3:$D$100,2,FALSE)='Intermediate Lookups'!$A6&amp;'Intermediate Lookups'!B$1,$B$254, ""))</f>
        <v/>
      </c>
      <c r="C261" s="10" t="str">
        <f>IF($B$254="","",IF(VLOOKUP($B$254,Samples!$A$3:$D$100,2,FALSE)='Intermediate Lookups'!$A6&amp;'Intermediate Lookups'!C$1,$B$254, ""))</f>
        <v/>
      </c>
      <c r="D261" s="10" t="str">
        <f>IF($B$254="","",IF(VLOOKUP($B$254,Samples!$A$3:$D$100,2,FALSE)='Intermediate Lookups'!$A6&amp;'Intermediate Lookups'!D$1,$B$254, ""))</f>
        <v/>
      </c>
      <c r="E261" s="10" t="str">
        <f>IF($B$254="","",IF(VLOOKUP($B$254,Samples!$A$3:$D$100,2,FALSE)='Intermediate Lookups'!$A6&amp;'Intermediate Lookups'!E$1,$B$254, ""))</f>
        <v/>
      </c>
      <c r="F261" s="10" t="str">
        <f>IF($B$254="","",IF(VLOOKUP($B$254,Samples!$A$3:$D$100,2,FALSE)='Intermediate Lookups'!$A6&amp;'Intermediate Lookups'!F$1,$B$254, ""))</f>
        <v/>
      </c>
      <c r="G261" s="10" t="str">
        <f>IF($B$254="","",IF(VLOOKUP($B$254,Samples!$A$3:$D$100,2,FALSE)='Intermediate Lookups'!$A6&amp;'Intermediate Lookups'!G$1,$B$254, ""))</f>
        <v/>
      </c>
      <c r="H261" s="10" t="str">
        <f>IF($B$254="","",IF(VLOOKUP($B$254,Samples!$A$3:$D$100,2,FALSE)='Intermediate Lookups'!$A6&amp;'Intermediate Lookups'!H$1,$B$254, ""))</f>
        <v/>
      </c>
      <c r="I261" s="10" t="str">
        <f>IF($B$254="","",IF(VLOOKUP($B$254,Samples!$A$3:$D$100,2,FALSE)='Intermediate Lookups'!$A6&amp;'Intermediate Lookups'!I$1,$B$254, ""))</f>
        <v/>
      </c>
      <c r="J261" s="10" t="str">
        <f>IF($B$254="","",IF(VLOOKUP($B$254,Samples!$A$3:$D$100,2,FALSE)='Intermediate Lookups'!$A6&amp;'Intermediate Lookups'!J$1,$B$254, ""))</f>
        <v/>
      </c>
      <c r="K261" s="10" t="str">
        <f>IF($B$254="","",IF(VLOOKUP($B$254,Samples!$A$3:$D$100,2,FALSE)='Intermediate Lookups'!$A6&amp;'Intermediate Lookups'!K$1,$B$254, ""))</f>
        <v/>
      </c>
      <c r="L261" s="10" t="str">
        <f>IF($B$254="","",IF(VLOOKUP($B$254,Samples!$A$3:$D$100,2,FALSE)='Intermediate Lookups'!$A6&amp;'Intermediate Lookups'!L$1,$B$254, ""))</f>
        <v/>
      </c>
      <c r="M261" s="10" t="str">
        <f>IF($B$254="","",IF(VLOOKUP($B$254,Samples!$A$3:$D$100,2,FALSE)='Intermediate Lookups'!$A6&amp;'Intermediate Lookups'!M$1,$B$254, ""))</f>
        <v/>
      </c>
    </row>
    <row r="262" spans="1:14" x14ac:dyDescent="0.25">
      <c r="A262" t="str">
        <f>IF(B254="","","F")</f>
        <v/>
      </c>
      <c r="B262" s="10" t="str">
        <f>IF($B$254="","",IF(VLOOKUP($B$254,Samples!$A$3:$D$100,2,FALSE)='Intermediate Lookups'!$A7&amp;'Intermediate Lookups'!B$1,$B$254, ""))</f>
        <v/>
      </c>
      <c r="C262" s="10" t="str">
        <f>IF($B$254="","",IF(VLOOKUP($B$254,Samples!$A$3:$D$100,2,FALSE)='Intermediate Lookups'!$A7&amp;'Intermediate Lookups'!C$1,$B$254, ""))</f>
        <v/>
      </c>
      <c r="D262" s="10" t="str">
        <f>IF($B$254="","",IF(VLOOKUP($B$254,Samples!$A$3:$D$100,2,FALSE)='Intermediate Lookups'!$A7&amp;'Intermediate Lookups'!D$1,$B$254, ""))</f>
        <v/>
      </c>
      <c r="E262" s="10" t="str">
        <f>IF($B$254="","",IF(VLOOKUP($B$254,Samples!$A$3:$D$100,2,FALSE)='Intermediate Lookups'!$A7&amp;'Intermediate Lookups'!E$1,$B$254, ""))</f>
        <v/>
      </c>
      <c r="F262" s="10" t="str">
        <f>IF($B$254="","",IF(VLOOKUP($B$254,Samples!$A$3:$D$100,2,FALSE)='Intermediate Lookups'!$A7&amp;'Intermediate Lookups'!F$1,$B$254, ""))</f>
        <v/>
      </c>
      <c r="G262" s="10" t="str">
        <f>IF($B$254="","",IF(VLOOKUP($B$254,Samples!$A$3:$D$100,2,FALSE)='Intermediate Lookups'!$A7&amp;'Intermediate Lookups'!G$1,$B$254, ""))</f>
        <v/>
      </c>
      <c r="H262" s="10" t="str">
        <f>IF($B$254="","",IF(VLOOKUP($B$254,Samples!$A$3:$D$100,2,FALSE)='Intermediate Lookups'!$A7&amp;'Intermediate Lookups'!H$1,$B$254, ""))</f>
        <v/>
      </c>
      <c r="I262" s="10" t="str">
        <f>IF($B$254="","",IF(VLOOKUP($B$254,Samples!$A$3:$D$100,2,FALSE)='Intermediate Lookups'!$A7&amp;'Intermediate Lookups'!I$1,$B$254, ""))</f>
        <v/>
      </c>
      <c r="J262" s="10" t="str">
        <f>IF($B$254="","",IF(VLOOKUP($B$254,Samples!$A$3:$D$100,2,FALSE)='Intermediate Lookups'!$A7&amp;'Intermediate Lookups'!J$1,$B$254, ""))</f>
        <v/>
      </c>
      <c r="K262" s="10" t="str">
        <f>IF($B$254="","",IF(VLOOKUP($B$254,Samples!$A$3:$D$100,2,FALSE)='Intermediate Lookups'!$A7&amp;'Intermediate Lookups'!K$1,$B$254, ""))</f>
        <v/>
      </c>
      <c r="L262" s="10" t="str">
        <f>IF($B$254="","",IF(VLOOKUP($B$254,Samples!$A$3:$D$100,2,FALSE)='Intermediate Lookups'!$A7&amp;'Intermediate Lookups'!L$1,$B$254, ""))</f>
        <v/>
      </c>
      <c r="M262" s="10" t="str">
        <f>IF($B$254="","",IF(VLOOKUP($B$254,Samples!$A$3:$D$100,2,FALSE)='Intermediate Lookups'!$A7&amp;'Intermediate Lookups'!M$1,$B$254, ""))</f>
        <v/>
      </c>
    </row>
    <row r="263" spans="1:14" x14ac:dyDescent="0.25">
      <c r="A263" t="str">
        <f>IF(B254="","","G")</f>
        <v/>
      </c>
      <c r="B263" s="10" t="str">
        <f>IF($B$254="","",IF(VLOOKUP($B$254,Samples!$A$3:$D$100,2,FALSE)='Intermediate Lookups'!$A8&amp;'Intermediate Lookups'!B$1,$B$254, ""))</f>
        <v/>
      </c>
      <c r="C263" s="10" t="str">
        <f>IF($B$254="","",IF(VLOOKUP($B$254,Samples!$A$3:$D$100,2,FALSE)='Intermediate Lookups'!$A8&amp;'Intermediate Lookups'!C$1,$B$254, ""))</f>
        <v/>
      </c>
      <c r="D263" s="10" t="str">
        <f>IF($B$254="","",IF(VLOOKUP($B$254,Samples!$A$3:$D$100,2,FALSE)='Intermediate Lookups'!$A8&amp;'Intermediate Lookups'!D$1,$B$254, ""))</f>
        <v/>
      </c>
      <c r="E263" s="10" t="str">
        <f>IF($B$254="","",IF(VLOOKUP($B$254,Samples!$A$3:$D$100,2,FALSE)='Intermediate Lookups'!$A8&amp;'Intermediate Lookups'!E$1,$B$254, ""))</f>
        <v/>
      </c>
      <c r="F263" s="10" t="str">
        <f>IF($B$254="","",IF(VLOOKUP($B$254,Samples!$A$3:$D$100,2,FALSE)='Intermediate Lookups'!$A8&amp;'Intermediate Lookups'!F$1,$B$254, ""))</f>
        <v/>
      </c>
      <c r="G263" s="10" t="str">
        <f>IF($B$254="","",IF(VLOOKUP($B$254,Samples!$A$3:$D$100,2,FALSE)='Intermediate Lookups'!$A8&amp;'Intermediate Lookups'!G$1,$B$254, ""))</f>
        <v/>
      </c>
      <c r="H263" s="10" t="str">
        <f>IF($B$254="","",IF(VLOOKUP($B$254,Samples!$A$3:$D$100,2,FALSE)='Intermediate Lookups'!$A8&amp;'Intermediate Lookups'!H$1,$B$254, ""))</f>
        <v/>
      </c>
      <c r="I263" s="10" t="str">
        <f>IF($B$254="","",IF(VLOOKUP($B$254,Samples!$A$3:$D$100,2,FALSE)='Intermediate Lookups'!$A8&amp;'Intermediate Lookups'!I$1,$B$254, ""))</f>
        <v/>
      </c>
      <c r="J263" s="10" t="str">
        <f>IF($B$254="","",IF(VLOOKUP($B$254,Samples!$A$3:$D$100,2,FALSE)='Intermediate Lookups'!$A8&amp;'Intermediate Lookups'!J$1,$B$254, ""))</f>
        <v/>
      </c>
      <c r="K263" s="10" t="str">
        <f>IF($B$254="","",IF(VLOOKUP($B$254,Samples!$A$3:$D$100,2,FALSE)='Intermediate Lookups'!$A8&amp;'Intermediate Lookups'!K$1,$B$254, ""))</f>
        <v/>
      </c>
      <c r="L263" s="10" t="str">
        <f>IF($B$254="","",IF(VLOOKUP($B$254,Samples!$A$3:$D$100,2,FALSE)='Intermediate Lookups'!$A8&amp;'Intermediate Lookups'!L$1,$B$254, ""))</f>
        <v/>
      </c>
      <c r="M263" s="10" t="str">
        <f>IF($B$254="","",IF(VLOOKUP($B$254,Samples!$A$3:$D$100,2,FALSE)='Intermediate Lookups'!$A8&amp;'Intermediate Lookups'!M$1,$B$254, ""))</f>
        <v/>
      </c>
    </row>
    <row r="264" spans="1:14" x14ac:dyDescent="0.25">
      <c r="A264" t="str">
        <f>IF(B254="","","H")</f>
        <v/>
      </c>
      <c r="B264" s="10" t="str">
        <f>IF($B$254="","",IF(VLOOKUP($B$254,Samples!$A$3:$D$100,2,FALSE)='Intermediate Lookups'!$A9&amp;'Intermediate Lookups'!B$1,$B$254, ""))</f>
        <v/>
      </c>
      <c r="C264" s="10" t="str">
        <f>IF($B$254="","",IF(VLOOKUP($B$254,Samples!$A$3:$D$100,2,FALSE)='Intermediate Lookups'!$A9&amp;'Intermediate Lookups'!C$1,$B$254, ""))</f>
        <v/>
      </c>
      <c r="D264" s="10" t="str">
        <f>IF($B$254="","",IF(VLOOKUP($B$254,Samples!$A$3:$D$100,2,FALSE)='Intermediate Lookups'!$A9&amp;'Intermediate Lookups'!D$1,$B$254, ""))</f>
        <v/>
      </c>
      <c r="E264" s="10" t="str">
        <f>IF($B$254="","",IF(VLOOKUP($B$254,Samples!$A$3:$D$100,2,FALSE)='Intermediate Lookups'!$A9&amp;'Intermediate Lookups'!E$1,$B$254, ""))</f>
        <v/>
      </c>
      <c r="F264" s="10" t="str">
        <f>IF($B$254="","",IF(VLOOKUP($B$254,Samples!$A$3:$D$100,2,FALSE)='Intermediate Lookups'!$A9&amp;'Intermediate Lookups'!F$1,$B$254, ""))</f>
        <v/>
      </c>
      <c r="G264" s="10" t="str">
        <f>IF($B$254="","",IF(VLOOKUP($B$254,Samples!$A$3:$D$100,2,FALSE)='Intermediate Lookups'!$A9&amp;'Intermediate Lookups'!G$1,$B$254, ""))</f>
        <v/>
      </c>
      <c r="H264" s="10" t="str">
        <f>IF($B$254="","",IF(VLOOKUP($B$254,Samples!$A$3:$D$100,2,FALSE)='Intermediate Lookups'!$A9&amp;'Intermediate Lookups'!H$1,$B$254, ""))</f>
        <v/>
      </c>
      <c r="I264" s="10" t="str">
        <f>IF($B$254="","",IF(VLOOKUP($B$254,Samples!$A$3:$D$100,2,FALSE)='Intermediate Lookups'!$A9&amp;'Intermediate Lookups'!I$1,$B$254, ""))</f>
        <v/>
      </c>
      <c r="J264" s="10" t="str">
        <f>IF($B$254="","",IF(VLOOKUP($B$254,Samples!$A$3:$D$100,2,FALSE)='Intermediate Lookups'!$A9&amp;'Intermediate Lookups'!J$1,$B$254, ""))</f>
        <v/>
      </c>
      <c r="K264" s="10" t="str">
        <f>IF($B$254="","",IF(VLOOKUP($B$254,Samples!$A$3:$D$100,2,FALSE)='Intermediate Lookups'!$A9&amp;'Intermediate Lookups'!K$1,$B$254, ""))</f>
        <v/>
      </c>
      <c r="L264" s="10" t="str">
        <f>IF($B$254="","",IF(VLOOKUP($B$254,Samples!$A$3:$D$100,2,FALSE)='Intermediate Lookups'!$A9&amp;'Intermediate Lookups'!L$1,$B$254, ""))</f>
        <v/>
      </c>
      <c r="M264" s="10" t="str">
        <f>IF($B$254="","",IF(VLOOKUP($B$254,Samples!$A$3:$D$100,2,FALSE)='Intermediate Lookups'!$A9&amp;'Intermediate Lookups'!M$1,$B$254, ""))</f>
        <v/>
      </c>
    </row>
    <row r="266" spans="1:14" x14ac:dyDescent="0.25">
      <c r="A266" t="str">
        <f>IF(B266="","","Pipetting step")</f>
        <v/>
      </c>
      <c r="B266" t="str">
        <f>IF(ISBLANK(Samples!A75),"",Samples!A75)</f>
        <v/>
      </c>
      <c r="C266" t="str">
        <f>IF(B266="","",VLOOKUP(B266,Samples!$A$3:$D$100,4,FALSE))</f>
        <v/>
      </c>
      <c r="D266" t="str">
        <f>IF(B266="","",8)</f>
        <v/>
      </c>
      <c r="E266" t="str">
        <f>IF(B266="","",12)</f>
        <v/>
      </c>
      <c r="F266" t="str">
        <f>IF(B266="","","Standard")</f>
        <v/>
      </c>
      <c r="G266" t="str">
        <f>IF(B266="","","Color")</f>
        <v/>
      </c>
      <c r="I266" t="str">
        <f>IF(B266="","",6)</f>
        <v/>
      </c>
      <c r="J266" t="str">
        <f>IF(B266="","",6)</f>
        <v/>
      </c>
      <c r="K266" t="str">
        <f>IF(B266="","","Normal")</f>
        <v/>
      </c>
      <c r="L266" t="str">
        <f>IF(B266="","","Single-channel")</f>
        <v/>
      </c>
      <c r="M266" t="str">
        <f>IF(B266="","","No")</f>
        <v/>
      </c>
      <c r="N266" t="str">
        <f>IF(B266="","","No")</f>
        <v/>
      </c>
    </row>
    <row r="267" spans="1:14" x14ac:dyDescent="0.25">
      <c r="M267" t="str">
        <f>IF(B266="","","Per well")</f>
        <v/>
      </c>
      <c r="N267" t="str">
        <f>IF(B266="","","On source")</f>
        <v/>
      </c>
    </row>
    <row r="268" spans="1:14" x14ac:dyDescent="0.25">
      <c r="B268" t="str">
        <f>IF(B266="","",1)</f>
        <v/>
      </c>
      <c r="C268" t="str">
        <f>IF(B266="","",2)</f>
        <v/>
      </c>
      <c r="D268" t="str">
        <f>IF(B266="","",3)</f>
        <v/>
      </c>
      <c r="E268" t="str">
        <f>IF(B266="","",4)</f>
        <v/>
      </c>
      <c r="F268" t="str">
        <f>IF(B266="","",5)</f>
        <v/>
      </c>
      <c r="G268" t="str">
        <f>IF(B266="","",6)</f>
        <v/>
      </c>
      <c r="H268" t="str">
        <f>IF(B266="","",7)</f>
        <v/>
      </c>
      <c r="I268" t="str">
        <f>IF(B266="","",8)</f>
        <v/>
      </c>
      <c r="J268" t="str">
        <f>IF(B266="","",9)</f>
        <v/>
      </c>
      <c r="K268" t="str">
        <f>IF(B266="","",10)</f>
        <v/>
      </c>
      <c r="L268" t="str">
        <f>IF(B266="","",11)</f>
        <v/>
      </c>
      <c r="M268" t="str">
        <f>IF(B266="","",12)</f>
        <v/>
      </c>
    </row>
    <row r="269" spans="1:14" x14ac:dyDescent="0.25">
      <c r="A269" t="str">
        <f>IF(B266="","","A")</f>
        <v/>
      </c>
      <c r="B269" s="10" t="str">
        <f>IF($B$266="","",IF(VLOOKUP($B$266,Samples!$A$3:$D$100,2,FALSE)='Intermediate Lookups'!$A2&amp;'Intermediate Lookups'!B$1,$B$266, ""))</f>
        <v/>
      </c>
      <c r="C269" s="10" t="str">
        <f>IF($B$266="","",IF(VLOOKUP($B$266,Samples!$A$3:$D$100,2,FALSE)='Intermediate Lookups'!$A2&amp;'Intermediate Lookups'!C$1,$B$266, ""))</f>
        <v/>
      </c>
      <c r="D269" s="10" t="str">
        <f>IF($B$266="","",IF(VLOOKUP($B$266,Samples!$A$3:$D$100,2,FALSE)='Intermediate Lookups'!$A2&amp;'Intermediate Lookups'!D$1,$B$266, ""))</f>
        <v/>
      </c>
      <c r="E269" s="10" t="str">
        <f>IF($B$266="","",IF(VLOOKUP($B$266,Samples!$A$3:$D$100,2,FALSE)='Intermediate Lookups'!$A2&amp;'Intermediate Lookups'!E$1,$B$266, ""))</f>
        <v/>
      </c>
      <c r="F269" s="10" t="str">
        <f>IF($B$266="","",IF(VLOOKUP($B$266,Samples!$A$3:$D$100,2,FALSE)='Intermediate Lookups'!$A2&amp;'Intermediate Lookups'!F$1,$B$266, ""))</f>
        <v/>
      </c>
      <c r="G269" s="10" t="str">
        <f>IF($B$266="","",IF(VLOOKUP($B$266,Samples!$A$3:$D$100,2,FALSE)='Intermediate Lookups'!$A2&amp;'Intermediate Lookups'!G$1,$B$266, ""))</f>
        <v/>
      </c>
      <c r="H269" s="10" t="str">
        <f>IF($B$266="","",IF(VLOOKUP($B$266,Samples!$A$3:$D$100,2,FALSE)='Intermediate Lookups'!$A2&amp;'Intermediate Lookups'!H$1,$B$266, ""))</f>
        <v/>
      </c>
      <c r="I269" s="10" t="str">
        <f>IF($B$266="","",IF(VLOOKUP($B$266,Samples!$A$3:$D$100,2,FALSE)='Intermediate Lookups'!$A2&amp;'Intermediate Lookups'!I$1,$B$266, ""))</f>
        <v/>
      </c>
      <c r="J269" s="10" t="str">
        <f>IF($B$266="","",IF(VLOOKUP($B$266,Samples!$A$3:$D$100,2,FALSE)='Intermediate Lookups'!$A2&amp;'Intermediate Lookups'!J$1,$B$266, ""))</f>
        <v/>
      </c>
      <c r="K269" s="10" t="str">
        <f>IF($B$266="","",IF(VLOOKUP($B$266,Samples!$A$3:$D$100,2,FALSE)='Intermediate Lookups'!$A2&amp;'Intermediate Lookups'!K$1,$B$266, ""))</f>
        <v/>
      </c>
      <c r="L269" s="10" t="str">
        <f>IF($B$266="","",IF(VLOOKUP($B$266,Samples!$A$3:$D$100,2,FALSE)='Intermediate Lookups'!$A2&amp;'Intermediate Lookups'!L$1,$B$266, ""))</f>
        <v/>
      </c>
      <c r="M269" s="10" t="str">
        <f>IF($B$266="","",IF(VLOOKUP($B$266,Samples!$A$3:$D$100,2,FALSE)='Intermediate Lookups'!$A2&amp;'Intermediate Lookups'!M$1,$B$266, ""))</f>
        <v/>
      </c>
    </row>
    <row r="270" spans="1:14" x14ac:dyDescent="0.25">
      <c r="A270" t="str">
        <f>IF(B266="","","B")</f>
        <v/>
      </c>
      <c r="B270" s="10" t="str">
        <f>IF($B$266="","",IF(VLOOKUP($B$266,Samples!$A$3:$D$100,2,FALSE)='Intermediate Lookups'!$A3&amp;'Intermediate Lookups'!B$1,$B$266, ""))</f>
        <v/>
      </c>
      <c r="C270" s="10" t="str">
        <f>IF($B$266="","",IF(VLOOKUP($B$266,Samples!$A$3:$D$100,2,FALSE)='Intermediate Lookups'!$A3&amp;'Intermediate Lookups'!C$1,$B$266, ""))</f>
        <v/>
      </c>
      <c r="D270" s="10" t="str">
        <f>IF($B$266="","",IF(VLOOKUP($B$266,Samples!$A$3:$D$100,2,FALSE)='Intermediate Lookups'!$A3&amp;'Intermediate Lookups'!D$1,$B$266, ""))</f>
        <v/>
      </c>
      <c r="E270" s="10" t="str">
        <f>IF($B$266="","",IF(VLOOKUP($B$266,Samples!$A$3:$D$100,2,FALSE)='Intermediate Lookups'!$A3&amp;'Intermediate Lookups'!E$1,$B$266, ""))</f>
        <v/>
      </c>
      <c r="F270" s="10" t="str">
        <f>IF($B$266="","",IF(VLOOKUP($B$266,Samples!$A$3:$D$100,2,FALSE)='Intermediate Lookups'!$A3&amp;'Intermediate Lookups'!F$1,$B$266, ""))</f>
        <v/>
      </c>
      <c r="G270" s="10" t="str">
        <f>IF($B$266="","",IF(VLOOKUP($B$266,Samples!$A$3:$D$100,2,FALSE)='Intermediate Lookups'!$A3&amp;'Intermediate Lookups'!G$1,$B$266, ""))</f>
        <v/>
      </c>
      <c r="H270" s="10" t="str">
        <f>IF($B$266="","",IF(VLOOKUP($B$266,Samples!$A$3:$D$100,2,FALSE)='Intermediate Lookups'!$A3&amp;'Intermediate Lookups'!H$1,$B$266, ""))</f>
        <v/>
      </c>
      <c r="I270" s="10" t="str">
        <f>IF($B$266="","",IF(VLOOKUP($B$266,Samples!$A$3:$D$100,2,FALSE)='Intermediate Lookups'!$A3&amp;'Intermediate Lookups'!I$1,$B$266, ""))</f>
        <v/>
      </c>
      <c r="J270" s="10" t="str">
        <f>IF($B$266="","",IF(VLOOKUP($B$266,Samples!$A$3:$D$100,2,FALSE)='Intermediate Lookups'!$A3&amp;'Intermediate Lookups'!J$1,$B$266, ""))</f>
        <v/>
      </c>
      <c r="K270" s="10" t="str">
        <f>IF($B$266="","",IF(VLOOKUP($B$266,Samples!$A$3:$D$100,2,FALSE)='Intermediate Lookups'!$A3&amp;'Intermediate Lookups'!K$1,$B$266, ""))</f>
        <v/>
      </c>
      <c r="L270" s="10" t="str">
        <f>IF($B$266="","",IF(VLOOKUP($B$266,Samples!$A$3:$D$100,2,FALSE)='Intermediate Lookups'!$A3&amp;'Intermediate Lookups'!L$1,$B$266, ""))</f>
        <v/>
      </c>
      <c r="M270" s="10" t="str">
        <f>IF($B$266="","",IF(VLOOKUP($B$266,Samples!$A$3:$D$100,2,FALSE)='Intermediate Lookups'!$A3&amp;'Intermediate Lookups'!M$1,$B$266, ""))</f>
        <v/>
      </c>
    </row>
    <row r="271" spans="1:14" x14ac:dyDescent="0.25">
      <c r="A271" t="str">
        <f>IF(B266="","","C")</f>
        <v/>
      </c>
      <c r="B271" s="10" t="str">
        <f>IF($B$266="","",IF(VLOOKUP($B$266,Samples!$A$3:$D$100,2,FALSE)='Intermediate Lookups'!$A4&amp;'Intermediate Lookups'!B$1,$B$266, ""))</f>
        <v/>
      </c>
      <c r="C271" s="10" t="str">
        <f>IF($B$266="","",IF(VLOOKUP($B$266,Samples!$A$3:$D$100,2,FALSE)='Intermediate Lookups'!$A4&amp;'Intermediate Lookups'!C$1,$B$266, ""))</f>
        <v/>
      </c>
      <c r="D271" s="10" t="str">
        <f>IF($B$266="","",IF(VLOOKUP($B$266,Samples!$A$3:$D$100,2,FALSE)='Intermediate Lookups'!$A4&amp;'Intermediate Lookups'!D$1,$B$266, ""))</f>
        <v/>
      </c>
      <c r="E271" s="10" t="str">
        <f>IF($B$266="","",IF(VLOOKUP($B$266,Samples!$A$3:$D$100,2,FALSE)='Intermediate Lookups'!$A4&amp;'Intermediate Lookups'!E$1,$B$266, ""))</f>
        <v/>
      </c>
      <c r="F271" s="10" t="str">
        <f>IF($B$266="","",IF(VLOOKUP($B$266,Samples!$A$3:$D$100,2,FALSE)='Intermediate Lookups'!$A4&amp;'Intermediate Lookups'!F$1,$B$266, ""))</f>
        <v/>
      </c>
      <c r="G271" s="10" t="str">
        <f>IF($B$266="","",IF(VLOOKUP($B$266,Samples!$A$3:$D$100,2,FALSE)='Intermediate Lookups'!$A4&amp;'Intermediate Lookups'!G$1,$B$266, ""))</f>
        <v/>
      </c>
      <c r="H271" s="10" t="str">
        <f>IF($B$266="","",IF(VLOOKUP($B$266,Samples!$A$3:$D$100,2,FALSE)='Intermediate Lookups'!$A4&amp;'Intermediate Lookups'!H$1,$B$266, ""))</f>
        <v/>
      </c>
      <c r="I271" s="10" t="str">
        <f>IF($B$266="","",IF(VLOOKUP($B$266,Samples!$A$3:$D$100,2,FALSE)='Intermediate Lookups'!$A4&amp;'Intermediate Lookups'!I$1,$B$266, ""))</f>
        <v/>
      </c>
      <c r="J271" s="10" t="str">
        <f>IF($B$266="","",IF(VLOOKUP($B$266,Samples!$A$3:$D$100,2,FALSE)='Intermediate Lookups'!$A4&amp;'Intermediate Lookups'!J$1,$B$266, ""))</f>
        <v/>
      </c>
      <c r="K271" s="10" t="str">
        <f>IF($B$266="","",IF(VLOOKUP($B$266,Samples!$A$3:$D$100,2,FALSE)='Intermediate Lookups'!$A4&amp;'Intermediate Lookups'!K$1,$B$266, ""))</f>
        <v/>
      </c>
      <c r="L271" s="10" t="str">
        <f>IF($B$266="","",IF(VLOOKUP($B$266,Samples!$A$3:$D$100,2,FALSE)='Intermediate Lookups'!$A4&amp;'Intermediate Lookups'!L$1,$B$266, ""))</f>
        <v/>
      </c>
      <c r="M271" s="10" t="str">
        <f>IF($B$266="","",IF(VLOOKUP($B$266,Samples!$A$3:$D$100,2,FALSE)='Intermediate Lookups'!$A4&amp;'Intermediate Lookups'!M$1,$B$266, ""))</f>
        <v/>
      </c>
    </row>
    <row r="272" spans="1:14" x14ac:dyDescent="0.25">
      <c r="A272" t="str">
        <f>IF(B266="","","D")</f>
        <v/>
      </c>
      <c r="B272" s="10" t="str">
        <f>IF($B$266="","",IF(VLOOKUP($B$266,Samples!$A$3:$D$100,2,FALSE)='Intermediate Lookups'!$A5&amp;'Intermediate Lookups'!B$1,$B$266, ""))</f>
        <v/>
      </c>
      <c r="C272" s="10" t="str">
        <f>IF($B$266="","",IF(VLOOKUP($B$266,Samples!$A$3:$D$100,2,FALSE)='Intermediate Lookups'!$A5&amp;'Intermediate Lookups'!C$1,$B$266, ""))</f>
        <v/>
      </c>
      <c r="D272" s="10" t="str">
        <f>IF($B$266="","",IF(VLOOKUP($B$266,Samples!$A$3:$D$100,2,FALSE)='Intermediate Lookups'!$A5&amp;'Intermediate Lookups'!D$1,$B$266, ""))</f>
        <v/>
      </c>
      <c r="E272" s="10" t="str">
        <f>IF($B$266="","",IF(VLOOKUP($B$266,Samples!$A$3:$D$100,2,FALSE)='Intermediate Lookups'!$A5&amp;'Intermediate Lookups'!E$1,$B$266, ""))</f>
        <v/>
      </c>
      <c r="F272" s="10" t="str">
        <f>IF($B$266="","",IF(VLOOKUP($B$266,Samples!$A$3:$D$100,2,FALSE)='Intermediate Lookups'!$A5&amp;'Intermediate Lookups'!F$1,$B$266, ""))</f>
        <v/>
      </c>
      <c r="G272" s="10" t="str">
        <f>IF($B$266="","",IF(VLOOKUP($B$266,Samples!$A$3:$D$100,2,FALSE)='Intermediate Lookups'!$A5&amp;'Intermediate Lookups'!G$1,$B$266, ""))</f>
        <v/>
      </c>
      <c r="H272" s="10" t="str">
        <f>IF($B$266="","",IF(VLOOKUP($B$266,Samples!$A$3:$D$100,2,FALSE)='Intermediate Lookups'!$A5&amp;'Intermediate Lookups'!H$1,$B$266, ""))</f>
        <v/>
      </c>
      <c r="I272" s="10" t="str">
        <f>IF($B$266="","",IF(VLOOKUP($B$266,Samples!$A$3:$D$100,2,FALSE)='Intermediate Lookups'!$A5&amp;'Intermediate Lookups'!I$1,$B$266, ""))</f>
        <v/>
      </c>
      <c r="J272" s="10" t="str">
        <f>IF($B$266="","",IF(VLOOKUP($B$266,Samples!$A$3:$D$100,2,FALSE)='Intermediate Lookups'!$A5&amp;'Intermediate Lookups'!J$1,$B$266, ""))</f>
        <v/>
      </c>
      <c r="K272" s="10" t="str">
        <f>IF($B$266="","",IF(VLOOKUP($B$266,Samples!$A$3:$D$100,2,FALSE)='Intermediate Lookups'!$A5&amp;'Intermediate Lookups'!K$1,$B$266, ""))</f>
        <v/>
      </c>
      <c r="L272" s="10" t="str">
        <f>IF($B$266="","",IF(VLOOKUP($B$266,Samples!$A$3:$D$100,2,FALSE)='Intermediate Lookups'!$A5&amp;'Intermediate Lookups'!L$1,$B$266, ""))</f>
        <v/>
      </c>
      <c r="M272" s="10" t="str">
        <f>IF($B$266="","",IF(VLOOKUP($B$266,Samples!$A$3:$D$100,2,FALSE)='Intermediate Lookups'!$A5&amp;'Intermediate Lookups'!M$1,$B$266, ""))</f>
        <v/>
      </c>
    </row>
    <row r="273" spans="1:14" x14ac:dyDescent="0.25">
      <c r="A273" t="str">
        <f>IF(B266="","","E")</f>
        <v/>
      </c>
      <c r="B273" s="10" t="str">
        <f>IF($B$266="","",IF(VLOOKUP($B$266,Samples!$A$3:$D$100,2,FALSE)='Intermediate Lookups'!$A6&amp;'Intermediate Lookups'!B$1,$B$266, ""))</f>
        <v/>
      </c>
      <c r="C273" s="10" t="str">
        <f>IF($B$266="","",IF(VLOOKUP($B$266,Samples!$A$3:$D$100,2,FALSE)='Intermediate Lookups'!$A6&amp;'Intermediate Lookups'!C$1,$B$266, ""))</f>
        <v/>
      </c>
      <c r="D273" s="10" t="str">
        <f>IF($B$266="","",IF(VLOOKUP($B$266,Samples!$A$3:$D$100,2,FALSE)='Intermediate Lookups'!$A6&amp;'Intermediate Lookups'!D$1,$B$266, ""))</f>
        <v/>
      </c>
      <c r="E273" s="10" t="str">
        <f>IF($B$266="","",IF(VLOOKUP($B$266,Samples!$A$3:$D$100,2,FALSE)='Intermediate Lookups'!$A6&amp;'Intermediate Lookups'!E$1,$B$266, ""))</f>
        <v/>
      </c>
      <c r="F273" s="10" t="str">
        <f>IF($B$266="","",IF(VLOOKUP($B$266,Samples!$A$3:$D$100,2,FALSE)='Intermediate Lookups'!$A6&amp;'Intermediate Lookups'!F$1,$B$266, ""))</f>
        <v/>
      </c>
      <c r="G273" s="10" t="str">
        <f>IF($B$266="","",IF(VLOOKUP($B$266,Samples!$A$3:$D$100,2,FALSE)='Intermediate Lookups'!$A6&amp;'Intermediate Lookups'!G$1,$B$266, ""))</f>
        <v/>
      </c>
      <c r="H273" s="10" t="str">
        <f>IF($B$266="","",IF(VLOOKUP($B$266,Samples!$A$3:$D$100,2,FALSE)='Intermediate Lookups'!$A6&amp;'Intermediate Lookups'!H$1,$B$266, ""))</f>
        <v/>
      </c>
      <c r="I273" s="10" t="str">
        <f>IF($B$266="","",IF(VLOOKUP($B$266,Samples!$A$3:$D$100,2,FALSE)='Intermediate Lookups'!$A6&amp;'Intermediate Lookups'!I$1,$B$266, ""))</f>
        <v/>
      </c>
      <c r="J273" s="10" t="str">
        <f>IF($B$266="","",IF(VLOOKUP($B$266,Samples!$A$3:$D$100,2,FALSE)='Intermediate Lookups'!$A6&amp;'Intermediate Lookups'!J$1,$B$266, ""))</f>
        <v/>
      </c>
      <c r="K273" s="10" t="str">
        <f>IF($B$266="","",IF(VLOOKUP($B$266,Samples!$A$3:$D$100,2,FALSE)='Intermediate Lookups'!$A6&amp;'Intermediate Lookups'!K$1,$B$266, ""))</f>
        <v/>
      </c>
      <c r="L273" s="10" t="str">
        <f>IF($B$266="","",IF(VLOOKUP($B$266,Samples!$A$3:$D$100,2,FALSE)='Intermediate Lookups'!$A6&amp;'Intermediate Lookups'!L$1,$B$266, ""))</f>
        <v/>
      </c>
      <c r="M273" s="10" t="str">
        <f>IF($B$266="","",IF(VLOOKUP($B$266,Samples!$A$3:$D$100,2,FALSE)='Intermediate Lookups'!$A6&amp;'Intermediate Lookups'!M$1,$B$266, ""))</f>
        <v/>
      </c>
    </row>
    <row r="274" spans="1:14" x14ac:dyDescent="0.25">
      <c r="A274" t="str">
        <f>IF(B266="","","F")</f>
        <v/>
      </c>
      <c r="B274" s="10" t="str">
        <f>IF($B$266="","",IF(VLOOKUP($B$266,Samples!$A$3:$D$100,2,FALSE)='Intermediate Lookups'!$A7&amp;'Intermediate Lookups'!B$1,$B$266, ""))</f>
        <v/>
      </c>
      <c r="C274" s="10" t="str">
        <f>IF($B$266="","",IF(VLOOKUP($B$266,Samples!$A$3:$D$100,2,FALSE)='Intermediate Lookups'!$A7&amp;'Intermediate Lookups'!C$1,$B$266, ""))</f>
        <v/>
      </c>
      <c r="D274" s="10" t="str">
        <f>IF($B$266="","",IF(VLOOKUP($B$266,Samples!$A$3:$D$100,2,FALSE)='Intermediate Lookups'!$A7&amp;'Intermediate Lookups'!D$1,$B$266, ""))</f>
        <v/>
      </c>
      <c r="E274" s="10" t="str">
        <f>IF($B$266="","",IF(VLOOKUP($B$266,Samples!$A$3:$D$100,2,FALSE)='Intermediate Lookups'!$A7&amp;'Intermediate Lookups'!E$1,$B$266, ""))</f>
        <v/>
      </c>
      <c r="F274" s="10" t="str">
        <f>IF($B$266="","",IF(VLOOKUP($B$266,Samples!$A$3:$D$100,2,FALSE)='Intermediate Lookups'!$A7&amp;'Intermediate Lookups'!F$1,$B$266, ""))</f>
        <v/>
      </c>
      <c r="G274" s="10" t="str">
        <f>IF($B$266="","",IF(VLOOKUP($B$266,Samples!$A$3:$D$100,2,FALSE)='Intermediate Lookups'!$A7&amp;'Intermediate Lookups'!G$1,$B$266, ""))</f>
        <v/>
      </c>
      <c r="H274" s="10" t="str">
        <f>IF($B$266="","",IF(VLOOKUP($B$266,Samples!$A$3:$D$100,2,FALSE)='Intermediate Lookups'!$A7&amp;'Intermediate Lookups'!H$1,$B$266, ""))</f>
        <v/>
      </c>
      <c r="I274" s="10" t="str">
        <f>IF($B$266="","",IF(VLOOKUP($B$266,Samples!$A$3:$D$100,2,FALSE)='Intermediate Lookups'!$A7&amp;'Intermediate Lookups'!I$1,$B$266, ""))</f>
        <v/>
      </c>
      <c r="J274" s="10" t="str">
        <f>IF($B$266="","",IF(VLOOKUP($B$266,Samples!$A$3:$D$100,2,FALSE)='Intermediate Lookups'!$A7&amp;'Intermediate Lookups'!J$1,$B$266, ""))</f>
        <v/>
      </c>
      <c r="K274" s="10" t="str">
        <f>IF($B$266="","",IF(VLOOKUP($B$266,Samples!$A$3:$D$100,2,FALSE)='Intermediate Lookups'!$A7&amp;'Intermediate Lookups'!K$1,$B$266, ""))</f>
        <v/>
      </c>
      <c r="L274" s="10" t="str">
        <f>IF($B$266="","",IF(VLOOKUP($B$266,Samples!$A$3:$D$100,2,FALSE)='Intermediate Lookups'!$A7&amp;'Intermediate Lookups'!L$1,$B$266, ""))</f>
        <v/>
      </c>
      <c r="M274" s="10" t="str">
        <f>IF($B$266="","",IF(VLOOKUP($B$266,Samples!$A$3:$D$100,2,FALSE)='Intermediate Lookups'!$A7&amp;'Intermediate Lookups'!M$1,$B$266, ""))</f>
        <v/>
      </c>
    </row>
    <row r="275" spans="1:14" x14ac:dyDescent="0.25">
      <c r="A275" t="str">
        <f>IF(B266="","","G")</f>
        <v/>
      </c>
      <c r="B275" s="10" t="str">
        <f>IF($B$266="","",IF(VLOOKUP($B$266,Samples!$A$3:$D$100,2,FALSE)='Intermediate Lookups'!$A8&amp;'Intermediate Lookups'!B$1,$B$266, ""))</f>
        <v/>
      </c>
      <c r="C275" s="10" t="str">
        <f>IF($B$266="","",IF(VLOOKUP($B$266,Samples!$A$3:$D$100,2,FALSE)='Intermediate Lookups'!$A8&amp;'Intermediate Lookups'!C$1,$B$266, ""))</f>
        <v/>
      </c>
      <c r="D275" s="10" t="str">
        <f>IF($B$266="","",IF(VLOOKUP($B$266,Samples!$A$3:$D$100,2,FALSE)='Intermediate Lookups'!$A8&amp;'Intermediate Lookups'!D$1,$B$266, ""))</f>
        <v/>
      </c>
      <c r="E275" s="10" t="str">
        <f>IF($B$266="","",IF(VLOOKUP($B$266,Samples!$A$3:$D$100,2,FALSE)='Intermediate Lookups'!$A8&amp;'Intermediate Lookups'!E$1,$B$266, ""))</f>
        <v/>
      </c>
      <c r="F275" s="10" t="str">
        <f>IF($B$266="","",IF(VLOOKUP($B$266,Samples!$A$3:$D$100,2,FALSE)='Intermediate Lookups'!$A8&amp;'Intermediate Lookups'!F$1,$B$266, ""))</f>
        <v/>
      </c>
      <c r="G275" s="10" t="str">
        <f>IF($B$266="","",IF(VLOOKUP($B$266,Samples!$A$3:$D$100,2,FALSE)='Intermediate Lookups'!$A8&amp;'Intermediate Lookups'!G$1,$B$266, ""))</f>
        <v/>
      </c>
      <c r="H275" s="10" t="str">
        <f>IF($B$266="","",IF(VLOOKUP($B$266,Samples!$A$3:$D$100,2,FALSE)='Intermediate Lookups'!$A8&amp;'Intermediate Lookups'!H$1,$B$266, ""))</f>
        <v/>
      </c>
      <c r="I275" s="10" t="str">
        <f>IF($B$266="","",IF(VLOOKUP($B$266,Samples!$A$3:$D$100,2,FALSE)='Intermediate Lookups'!$A8&amp;'Intermediate Lookups'!I$1,$B$266, ""))</f>
        <v/>
      </c>
      <c r="J275" s="10" t="str">
        <f>IF($B$266="","",IF(VLOOKUP($B$266,Samples!$A$3:$D$100,2,FALSE)='Intermediate Lookups'!$A8&amp;'Intermediate Lookups'!J$1,$B$266, ""))</f>
        <v/>
      </c>
      <c r="K275" s="10" t="str">
        <f>IF($B$266="","",IF(VLOOKUP($B$266,Samples!$A$3:$D$100,2,FALSE)='Intermediate Lookups'!$A8&amp;'Intermediate Lookups'!K$1,$B$266, ""))</f>
        <v/>
      </c>
      <c r="L275" s="10" t="str">
        <f>IF($B$266="","",IF(VLOOKUP($B$266,Samples!$A$3:$D$100,2,FALSE)='Intermediate Lookups'!$A8&amp;'Intermediate Lookups'!L$1,$B$266, ""))</f>
        <v/>
      </c>
      <c r="M275" s="10" t="str">
        <f>IF($B$266="","",IF(VLOOKUP($B$266,Samples!$A$3:$D$100,2,FALSE)='Intermediate Lookups'!$A8&amp;'Intermediate Lookups'!M$1,$B$266, ""))</f>
        <v/>
      </c>
    </row>
    <row r="276" spans="1:14" x14ac:dyDescent="0.25">
      <c r="A276" t="str">
        <f>IF(B266="","","H")</f>
        <v/>
      </c>
      <c r="B276" s="10" t="str">
        <f>IF($B$266="","",IF(VLOOKUP($B$266,Samples!$A$3:$D$100,2,FALSE)='Intermediate Lookups'!$A9&amp;'Intermediate Lookups'!B$1,$B$266, ""))</f>
        <v/>
      </c>
      <c r="C276" s="10" t="str">
        <f>IF($B$266="","",IF(VLOOKUP($B$266,Samples!$A$3:$D$100,2,FALSE)='Intermediate Lookups'!$A9&amp;'Intermediate Lookups'!C$1,$B$266, ""))</f>
        <v/>
      </c>
      <c r="D276" s="10" t="str">
        <f>IF($B$266="","",IF(VLOOKUP($B$266,Samples!$A$3:$D$100,2,FALSE)='Intermediate Lookups'!$A9&amp;'Intermediate Lookups'!D$1,$B$266, ""))</f>
        <v/>
      </c>
      <c r="E276" s="10" t="str">
        <f>IF($B$266="","",IF(VLOOKUP($B$266,Samples!$A$3:$D$100,2,FALSE)='Intermediate Lookups'!$A9&amp;'Intermediate Lookups'!E$1,$B$266, ""))</f>
        <v/>
      </c>
      <c r="F276" s="10" t="str">
        <f>IF($B$266="","",IF(VLOOKUP($B$266,Samples!$A$3:$D$100,2,FALSE)='Intermediate Lookups'!$A9&amp;'Intermediate Lookups'!F$1,$B$266, ""))</f>
        <v/>
      </c>
      <c r="G276" s="10" t="str">
        <f>IF($B$266="","",IF(VLOOKUP($B$266,Samples!$A$3:$D$100,2,FALSE)='Intermediate Lookups'!$A9&amp;'Intermediate Lookups'!G$1,$B$266, ""))</f>
        <v/>
      </c>
      <c r="H276" s="10" t="str">
        <f>IF($B$266="","",IF(VLOOKUP($B$266,Samples!$A$3:$D$100,2,FALSE)='Intermediate Lookups'!$A9&amp;'Intermediate Lookups'!H$1,$B$266, ""))</f>
        <v/>
      </c>
      <c r="I276" s="10" t="str">
        <f>IF($B$266="","",IF(VLOOKUP($B$266,Samples!$A$3:$D$100,2,FALSE)='Intermediate Lookups'!$A9&amp;'Intermediate Lookups'!I$1,$B$266, ""))</f>
        <v/>
      </c>
      <c r="J276" s="10" t="str">
        <f>IF($B$266="","",IF(VLOOKUP($B$266,Samples!$A$3:$D$100,2,FALSE)='Intermediate Lookups'!$A9&amp;'Intermediate Lookups'!J$1,$B$266, ""))</f>
        <v/>
      </c>
      <c r="K276" s="10" t="str">
        <f>IF($B$266="","",IF(VLOOKUP($B$266,Samples!$A$3:$D$100,2,FALSE)='Intermediate Lookups'!$A9&amp;'Intermediate Lookups'!K$1,$B$266, ""))</f>
        <v/>
      </c>
      <c r="L276" s="10" t="str">
        <f>IF($B$266="","",IF(VLOOKUP($B$266,Samples!$A$3:$D$100,2,FALSE)='Intermediate Lookups'!$A9&amp;'Intermediate Lookups'!L$1,$B$266, ""))</f>
        <v/>
      </c>
      <c r="M276" s="10" t="str">
        <f>IF($B$266="","",IF(VLOOKUP($B$266,Samples!$A$3:$D$100,2,FALSE)='Intermediate Lookups'!$A9&amp;'Intermediate Lookups'!M$1,$B$266, ""))</f>
        <v/>
      </c>
    </row>
    <row r="278" spans="1:14" x14ac:dyDescent="0.25">
      <c r="A278" t="str">
        <f>IF(B278="","","Pipetting step")</f>
        <v/>
      </c>
      <c r="B278" t="str">
        <f>IF(ISBLANK(Samples!A76),"",Samples!A76)</f>
        <v/>
      </c>
      <c r="C278" t="str">
        <f>IF(B278="","",VLOOKUP(B278,Samples!$A$3:$D$100,4,FALSE))</f>
        <v/>
      </c>
      <c r="D278" t="str">
        <f>IF(B278="","",8)</f>
        <v/>
      </c>
      <c r="E278" t="str">
        <f>IF(B278="","",12)</f>
        <v/>
      </c>
      <c r="F278" t="str">
        <f>IF(B278="","","Standard")</f>
        <v/>
      </c>
      <c r="G278" t="str">
        <f>IF(B278="","","Color")</f>
        <v/>
      </c>
      <c r="I278" t="str">
        <f>IF(B278="","",6)</f>
        <v/>
      </c>
      <c r="J278" t="str">
        <f>IF(B278="","",6)</f>
        <v/>
      </c>
      <c r="K278" t="str">
        <f>IF(B278="","","Normal")</f>
        <v/>
      </c>
      <c r="L278" t="str">
        <f>IF(B278="","","Single-channel")</f>
        <v/>
      </c>
      <c r="M278" t="str">
        <f>IF(B278="","","No")</f>
        <v/>
      </c>
      <c r="N278" t="str">
        <f>IF(B278="","","No")</f>
        <v/>
      </c>
    </row>
    <row r="279" spans="1:14" x14ac:dyDescent="0.25">
      <c r="M279" t="str">
        <f>IF(B278="","","Per well")</f>
        <v/>
      </c>
      <c r="N279" t="str">
        <f>IF(B278="","","On source")</f>
        <v/>
      </c>
    </row>
    <row r="280" spans="1:14" x14ac:dyDescent="0.25">
      <c r="B280" t="str">
        <f>IF(B278="","",1)</f>
        <v/>
      </c>
      <c r="C280" t="str">
        <f>IF(B278="","",2)</f>
        <v/>
      </c>
      <c r="D280" t="str">
        <f>IF(B278="","",3)</f>
        <v/>
      </c>
      <c r="E280" t="str">
        <f>IF(B278="","",4)</f>
        <v/>
      </c>
      <c r="F280" t="str">
        <f>IF(B278="","",5)</f>
        <v/>
      </c>
      <c r="G280" t="str">
        <f>IF(B278="","",6)</f>
        <v/>
      </c>
      <c r="H280" t="str">
        <f>IF(B278="","",7)</f>
        <v/>
      </c>
      <c r="I280" t="str">
        <f>IF(B278="","",8)</f>
        <v/>
      </c>
      <c r="J280" t="str">
        <f>IF(B278="","",9)</f>
        <v/>
      </c>
      <c r="K280" t="str">
        <f>IF(B278="","",10)</f>
        <v/>
      </c>
      <c r="L280" t="str">
        <f>IF(B278="","",11)</f>
        <v/>
      </c>
      <c r="M280" t="str">
        <f>IF(B278="","",12)</f>
        <v/>
      </c>
    </row>
    <row r="281" spans="1:14" x14ac:dyDescent="0.25">
      <c r="A281" t="str">
        <f>IF(B278="","","A")</f>
        <v/>
      </c>
      <c r="B281" s="10" t="str">
        <f>IF($B$278="","",IF(VLOOKUP($B$278,Samples!$A$3:$D$100,2,FALSE)='Intermediate Lookups'!$A2&amp;'Intermediate Lookups'!B$1,$B$278, ""))</f>
        <v/>
      </c>
      <c r="C281" s="10" t="str">
        <f>IF($B$278="","",IF(VLOOKUP($B$278,Samples!$A$3:$D$100,2,FALSE)='Intermediate Lookups'!$A2&amp;'Intermediate Lookups'!C$1,$B$278, ""))</f>
        <v/>
      </c>
      <c r="D281" s="10" t="str">
        <f>IF($B$278="","",IF(VLOOKUP($B$278,Samples!$A$3:$D$100,2,FALSE)='Intermediate Lookups'!$A2&amp;'Intermediate Lookups'!D$1,$B$278, ""))</f>
        <v/>
      </c>
      <c r="E281" s="10" t="str">
        <f>IF($B$278="","",IF(VLOOKUP($B$278,Samples!$A$3:$D$100,2,FALSE)='Intermediate Lookups'!$A2&amp;'Intermediate Lookups'!E$1,$B$278, ""))</f>
        <v/>
      </c>
      <c r="F281" s="10" t="str">
        <f>IF($B$278="","",IF(VLOOKUP($B$278,Samples!$A$3:$D$100,2,FALSE)='Intermediate Lookups'!$A2&amp;'Intermediate Lookups'!F$1,$B$278, ""))</f>
        <v/>
      </c>
      <c r="G281" s="10" t="str">
        <f>IF($B$278="","",IF(VLOOKUP($B$278,Samples!$A$3:$D$100,2,FALSE)='Intermediate Lookups'!$A2&amp;'Intermediate Lookups'!G$1,$B$278, ""))</f>
        <v/>
      </c>
      <c r="H281" s="10" t="str">
        <f>IF($B$278="","",IF(VLOOKUP($B$278,Samples!$A$3:$D$100,2,FALSE)='Intermediate Lookups'!$A2&amp;'Intermediate Lookups'!H$1,$B$278, ""))</f>
        <v/>
      </c>
      <c r="I281" s="10" t="str">
        <f>IF($B$278="","",IF(VLOOKUP($B$278,Samples!$A$3:$D$100,2,FALSE)='Intermediate Lookups'!$A2&amp;'Intermediate Lookups'!I$1,$B$278, ""))</f>
        <v/>
      </c>
      <c r="J281" s="10" t="str">
        <f>IF($B$278="","",IF(VLOOKUP($B$278,Samples!$A$3:$D$100,2,FALSE)='Intermediate Lookups'!$A2&amp;'Intermediate Lookups'!J$1,$B$278, ""))</f>
        <v/>
      </c>
      <c r="K281" s="10" t="str">
        <f>IF($B$278="","",IF(VLOOKUP($B$278,Samples!$A$3:$D$100,2,FALSE)='Intermediate Lookups'!$A2&amp;'Intermediate Lookups'!K$1,$B$278, ""))</f>
        <v/>
      </c>
      <c r="L281" s="10" t="str">
        <f>IF($B$278="","",IF(VLOOKUP($B$278,Samples!$A$3:$D$100,2,FALSE)='Intermediate Lookups'!$A2&amp;'Intermediate Lookups'!L$1,$B$278, ""))</f>
        <v/>
      </c>
      <c r="M281" s="10" t="str">
        <f>IF($B$278="","",IF(VLOOKUP($B$278,Samples!$A$3:$D$100,2,FALSE)='Intermediate Lookups'!$A2&amp;'Intermediate Lookups'!M$1,$B$278, ""))</f>
        <v/>
      </c>
    </row>
    <row r="282" spans="1:14" x14ac:dyDescent="0.25">
      <c r="A282" t="str">
        <f>IF(B278="","","B")</f>
        <v/>
      </c>
      <c r="B282" s="10" t="str">
        <f>IF($B$278="","",IF(VLOOKUP($B$278,Samples!$A$3:$D$100,2,FALSE)='Intermediate Lookups'!$A3&amp;'Intermediate Lookups'!B$1,$B$278, ""))</f>
        <v/>
      </c>
      <c r="C282" s="10" t="str">
        <f>IF($B$278="","",IF(VLOOKUP($B$278,Samples!$A$3:$D$100,2,FALSE)='Intermediate Lookups'!$A3&amp;'Intermediate Lookups'!C$1,$B$278, ""))</f>
        <v/>
      </c>
      <c r="D282" s="10" t="str">
        <f>IF($B$278="","",IF(VLOOKUP($B$278,Samples!$A$3:$D$100,2,FALSE)='Intermediate Lookups'!$A3&amp;'Intermediate Lookups'!D$1,$B$278, ""))</f>
        <v/>
      </c>
      <c r="E282" s="10" t="str">
        <f>IF($B$278="","",IF(VLOOKUP($B$278,Samples!$A$3:$D$100,2,FALSE)='Intermediate Lookups'!$A3&amp;'Intermediate Lookups'!E$1,$B$278, ""))</f>
        <v/>
      </c>
      <c r="F282" s="10" t="str">
        <f>IF($B$278="","",IF(VLOOKUP($B$278,Samples!$A$3:$D$100,2,FALSE)='Intermediate Lookups'!$A3&amp;'Intermediate Lookups'!F$1,$B$278, ""))</f>
        <v/>
      </c>
      <c r="G282" s="10" t="str">
        <f>IF($B$278="","",IF(VLOOKUP($B$278,Samples!$A$3:$D$100,2,FALSE)='Intermediate Lookups'!$A3&amp;'Intermediate Lookups'!G$1,$B$278, ""))</f>
        <v/>
      </c>
      <c r="H282" s="10" t="str">
        <f>IF($B$278="","",IF(VLOOKUP($B$278,Samples!$A$3:$D$100,2,FALSE)='Intermediate Lookups'!$A3&amp;'Intermediate Lookups'!H$1,$B$278, ""))</f>
        <v/>
      </c>
      <c r="I282" s="10" t="str">
        <f>IF($B$278="","",IF(VLOOKUP($B$278,Samples!$A$3:$D$100,2,FALSE)='Intermediate Lookups'!$A3&amp;'Intermediate Lookups'!I$1,$B$278, ""))</f>
        <v/>
      </c>
      <c r="J282" s="10" t="str">
        <f>IF($B$278="","",IF(VLOOKUP($B$278,Samples!$A$3:$D$100,2,FALSE)='Intermediate Lookups'!$A3&amp;'Intermediate Lookups'!J$1,$B$278, ""))</f>
        <v/>
      </c>
      <c r="K282" s="10" t="str">
        <f>IF($B$278="","",IF(VLOOKUP($B$278,Samples!$A$3:$D$100,2,FALSE)='Intermediate Lookups'!$A3&amp;'Intermediate Lookups'!K$1,$B$278, ""))</f>
        <v/>
      </c>
      <c r="L282" s="10" t="str">
        <f>IF($B$278="","",IF(VLOOKUP($B$278,Samples!$A$3:$D$100,2,FALSE)='Intermediate Lookups'!$A3&amp;'Intermediate Lookups'!L$1,$B$278, ""))</f>
        <v/>
      </c>
      <c r="M282" s="10" t="str">
        <f>IF($B$278="","",IF(VLOOKUP($B$278,Samples!$A$3:$D$100,2,FALSE)='Intermediate Lookups'!$A3&amp;'Intermediate Lookups'!M$1,$B$278, ""))</f>
        <v/>
      </c>
    </row>
    <row r="283" spans="1:14" x14ac:dyDescent="0.25">
      <c r="A283" t="str">
        <f>IF(B278="","","C")</f>
        <v/>
      </c>
      <c r="B283" s="10" t="str">
        <f>IF($B$278="","",IF(VLOOKUP($B$278,Samples!$A$3:$D$100,2,FALSE)='Intermediate Lookups'!$A4&amp;'Intermediate Lookups'!B$1,$B$278, ""))</f>
        <v/>
      </c>
      <c r="C283" s="10" t="str">
        <f>IF($B$278="","",IF(VLOOKUP($B$278,Samples!$A$3:$D$100,2,FALSE)='Intermediate Lookups'!$A4&amp;'Intermediate Lookups'!C$1,$B$278, ""))</f>
        <v/>
      </c>
      <c r="D283" s="10" t="str">
        <f>IF($B$278="","",IF(VLOOKUP($B$278,Samples!$A$3:$D$100,2,FALSE)='Intermediate Lookups'!$A4&amp;'Intermediate Lookups'!D$1,$B$278, ""))</f>
        <v/>
      </c>
      <c r="E283" s="10" t="str">
        <f>IF($B$278="","",IF(VLOOKUP($B$278,Samples!$A$3:$D$100,2,FALSE)='Intermediate Lookups'!$A4&amp;'Intermediate Lookups'!E$1,$B$278, ""))</f>
        <v/>
      </c>
      <c r="F283" s="10" t="str">
        <f>IF($B$278="","",IF(VLOOKUP($B$278,Samples!$A$3:$D$100,2,FALSE)='Intermediate Lookups'!$A4&amp;'Intermediate Lookups'!F$1,$B$278, ""))</f>
        <v/>
      </c>
      <c r="G283" s="10" t="str">
        <f>IF($B$278="","",IF(VLOOKUP($B$278,Samples!$A$3:$D$100,2,FALSE)='Intermediate Lookups'!$A4&amp;'Intermediate Lookups'!G$1,$B$278, ""))</f>
        <v/>
      </c>
      <c r="H283" s="10" t="str">
        <f>IF($B$278="","",IF(VLOOKUP($B$278,Samples!$A$3:$D$100,2,FALSE)='Intermediate Lookups'!$A4&amp;'Intermediate Lookups'!H$1,$B$278, ""))</f>
        <v/>
      </c>
      <c r="I283" s="10" t="str">
        <f>IF($B$278="","",IF(VLOOKUP($B$278,Samples!$A$3:$D$100,2,FALSE)='Intermediate Lookups'!$A4&amp;'Intermediate Lookups'!I$1,$B$278, ""))</f>
        <v/>
      </c>
      <c r="J283" s="10" t="str">
        <f>IF($B$278="","",IF(VLOOKUP($B$278,Samples!$A$3:$D$100,2,FALSE)='Intermediate Lookups'!$A4&amp;'Intermediate Lookups'!J$1,$B$278, ""))</f>
        <v/>
      </c>
      <c r="K283" s="10" t="str">
        <f>IF($B$278="","",IF(VLOOKUP($B$278,Samples!$A$3:$D$100,2,FALSE)='Intermediate Lookups'!$A4&amp;'Intermediate Lookups'!K$1,$B$278, ""))</f>
        <v/>
      </c>
      <c r="L283" s="10" t="str">
        <f>IF($B$278="","",IF(VLOOKUP($B$278,Samples!$A$3:$D$100,2,FALSE)='Intermediate Lookups'!$A4&amp;'Intermediate Lookups'!L$1,$B$278, ""))</f>
        <v/>
      </c>
      <c r="M283" s="10" t="str">
        <f>IF($B$278="","",IF(VLOOKUP($B$278,Samples!$A$3:$D$100,2,FALSE)='Intermediate Lookups'!$A4&amp;'Intermediate Lookups'!M$1,$B$278, ""))</f>
        <v/>
      </c>
    </row>
    <row r="284" spans="1:14" x14ac:dyDescent="0.25">
      <c r="A284" t="str">
        <f>IF(B278="","","D")</f>
        <v/>
      </c>
      <c r="B284" s="10" t="str">
        <f>IF($B$278="","",IF(VLOOKUP($B$278,Samples!$A$3:$D$100,2,FALSE)='Intermediate Lookups'!$A5&amp;'Intermediate Lookups'!B$1,$B$278, ""))</f>
        <v/>
      </c>
      <c r="C284" s="10" t="str">
        <f>IF($B$278="","",IF(VLOOKUP($B$278,Samples!$A$3:$D$100,2,FALSE)='Intermediate Lookups'!$A5&amp;'Intermediate Lookups'!C$1,$B$278, ""))</f>
        <v/>
      </c>
      <c r="D284" s="10" t="str">
        <f>IF($B$278="","",IF(VLOOKUP($B$278,Samples!$A$3:$D$100,2,FALSE)='Intermediate Lookups'!$A5&amp;'Intermediate Lookups'!D$1,$B$278, ""))</f>
        <v/>
      </c>
      <c r="E284" s="10" t="str">
        <f>IF($B$278="","",IF(VLOOKUP($B$278,Samples!$A$3:$D$100,2,FALSE)='Intermediate Lookups'!$A5&amp;'Intermediate Lookups'!E$1,$B$278, ""))</f>
        <v/>
      </c>
      <c r="F284" s="10" t="str">
        <f>IF($B$278="","",IF(VLOOKUP($B$278,Samples!$A$3:$D$100,2,FALSE)='Intermediate Lookups'!$A5&amp;'Intermediate Lookups'!F$1,$B$278, ""))</f>
        <v/>
      </c>
      <c r="G284" s="10" t="str">
        <f>IF($B$278="","",IF(VLOOKUP($B$278,Samples!$A$3:$D$100,2,FALSE)='Intermediate Lookups'!$A5&amp;'Intermediate Lookups'!G$1,$B$278, ""))</f>
        <v/>
      </c>
      <c r="H284" s="10" t="str">
        <f>IF($B$278="","",IF(VLOOKUP($B$278,Samples!$A$3:$D$100,2,FALSE)='Intermediate Lookups'!$A5&amp;'Intermediate Lookups'!H$1,$B$278, ""))</f>
        <v/>
      </c>
      <c r="I284" s="10" t="str">
        <f>IF($B$278="","",IF(VLOOKUP($B$278,Samples!$A$3:$D$100,2,FALSE)='Intermediate Lookups'!$A5&amp;'Intermediate Lookups'!I$1,$B$278, ""))</f>
        <v/>
      </c>
      <c r="J284" s="10" t="str">
        <f>IF($B$278="","",IF(VLOOKUP($B$278,Samples!$A$3:$D$100,2,FALSE)='Intermediate Lookups'!$A5&amp;'Intermediate Lookups'!J$1,$B$278, ""))</f>
        <v/>
      </c>
      <c r="K284" s="10" t="str">
        <f>IF($B$278="","",IF(VLOOKUP($B$278,Samples!$A$3:$D$100,2,FALSE)='Intermediate Lookups'!$A5&amp;'Intermediate Lookups'!K$1,$B$278, ""))</f>
        <v/>
      </c>
      <c r="L284" s="10" t="str">
        <f>IF($B$278="","",IF(VLOOKUP($B$278,Samples!$A$3:$D$100,2,FALSE)='Intermediate Lookups'!$A5&amp;'Intermediate Lookups'!L$1,$B$278, ""))</f>
        <v/>
      </c>
      <c r="M284" s="10" t="str">
        <f>IF($B$278="","",IF(VLOOKUP($B$278,Samples!$A$3:$D$100,2,FALSE)='Intermediate Lookups'!$A5&amp;'Intermediate Lookups'!M$1,$B$278, ""))</f>
        <v/>
      </c>
    </row>
    <row r="285" spans="1:14" x14ac:dyDescent="0.25">
      <c r="A285" t="str">
        <f>IF(B278="","","E")</f>
        <v/>
      </c>
      <c r="B285" s="10" t="str">
        <f>IF($B$278="","",IF(VLOOKUP($B$278,Samples!$A$3:$D$100,2,FALSE)='Intermediate Lookups'!$A6&amp;'Intermediate Lookups'!B$1,$B$278, ""))</f>
        <v/>
      </c>
      <c r="C285" s="10" t="str">
        <f>IF($B$278="","",IF(VLOOKUP($B$278,Samples!$A$3:$D$100,2,FALSE)='Intermediate Lookups'!$A6&amp;'Intermediate Lookups'!C$1,$B$278, ""))</f>
        <v/>
      </c>
      <c r="D285" s="10" t="str">
        <f>IF($B$278="","",IF(VLOOKUP($B$278,Samples!$A$3:$D$100,2,FALSE)='Intermediate Lookups'!$A6&amp;'Intermediate Lookups'!D$1,$B$278, ""))</f>
        <v/>
      </c>
      <c r="E285" s="10" t="str">
        <f>IF($B$278="","",IF(VLOOKUP($B$278,Samples!$A$3:$D$100,2,FALSE)='Intermediate Lookups'!$A6&amp;'Intermediate Lookups'!E$1,$B$278, ""))</f>
        <v/>
      </c>
      <c r="F285" s="10" t="str">
        <f>IF($B$278="","",IF(VLOOKUP($B$278,Samples!$A$3:$D$100,2,FALSE)='Intermediate Lookups'!$A6&amp;'Intermediate Lookups'!F$1,$B$278, ""))</f>
        <v/>
      </c>
      <c r="G285" s="10" t="str">
        <f>IF($B$278="","",IF(VLOOKUP($B$278,Samples!$A$3:$D$100,2,FALSE)='Intermediate Lookups'!$A6&amp;'Intermediate Lookups'!G$1,$B$278, ""))</f>
        <v/>
      </c>
      <c r="H285" s="10" t="str">
        <f>IF($B$278="","",IF(VLOOKUP($B$278,Samples!$A$3:$D$100,2,FALSE)='Intermediate Lookups'!$A6&amp;'Intermediate Lookups'!H$1,$B$278, ""))</f>
        <v/>
      </c>
      <c r="I285" s="10" t="str">
        <f>IF($B$278="","",IF(VLOOKUP($B$278,Samples!$A$3:$D$100,2,FALSE)='Intermediate Lookups'!$A6&amp;'Intermediate Lookups'!I$1,$B$278, ""))</f>
        <v/>
      </c>
      <c r="J285" s="10" t="str">
        <f>IF($B$278="","",IF(VLOOKUP($B$278,Samples!$A$3:$D$100,2,FALSE)='Intermediate Lookups'!$A6&amp;'Intermediate Lookups'!J$1,$B$278, ""))</f>
        <v/>
      </c>
      <c r="K285" s="10" t="str">
        <f>IF($B$278="","",IF(VLOOKUP($B$278,Samples!$A$3:$D$100,2,FALSE)='Intermediate Lookups'!$A6&amp;'Intermediate Lookups'!K$1,$B$278, ""))</f>
        <v/>
      </c>
      <c r="L285" s="10" t="str">
        <f>IF($B$278="","",IF(VLOOKUP($B$278,Samples!$A$3:$D$100,2,FALSE)='Intermediate Lookups'!$A6&amp;'Intermediate Lookups'!L$1,$B$278, ""))</f>
        <v/>
      </c>
      <c r="M285" s="10" t="str">
        <f>IF($B$278="","",IF(VLOOKUP($B$278,Samples!$A$3:$D$100,2,FALSE)='Intermediate Lookups'!$A6&amp;'Intermediate Lookups'!M$1,$B$278, ""))</f>
        <v/>
      </c>
    </row>
    <row r="286" spans="1:14" x14ac:dyDescent="0.25">
      <c r="A286" t="str">
        <f>IF(B278="","","F")</f>
        <v/>
      </c>
      <c r="B286" s="10" t="str">
        <f>IF($B$278="","",IF(VLOOKUP($B$278,Samples!$A$3:$D$100,2,FALSE)='Intermediate Lookups'!$A7&amp;'Intermediate Lookups'!B$1,$B$278, ""))</f>
        <v/>
      </c>
      <c r="C286" s="10" t="str">
        <f>IF($B$278="","",IF(VLOOKUP($B$278,Samples!$A$3:$D$100,2,FALSE)='Intermediate Lookups'!$A7&amp;'Intermediate Lookups'!C$1,$B$278, ""))</f>
        <v/>
      </c>
      <c r="D286" s="10" t="str">
        <f>IF($B$278="","",IF(VLOOKUP($B$278,Samples!$A$3:$D$100,2,FALSE)='Intermediate Lookups'!$A7&amp;'Intermediate Lookups'!D$1,$B$278, ""))</f>
        <v/>
      </c>
      <c r="E286" s="10" t="str">
        <f>IF($B$278="","",IF(VLOOKUP($B$278,Samples!$A$3:$D$100,2,FALSE)='Intermediate Lookups'!$A7&amp;'Intermediate Lookups'!E$1,$B$278, ""))</f>
        <v/>
      </c>
      <c r="F286" s="10" t="str">
        <f>IF($B$278="","",IF(VLOOKUP($B$278,Samples!$A$3:$D$100,2,FALSE)='Intermediate Lookups'!$A7&amp;'Intermediate Lookups'!F$1,$B$278, ""))</f>
        <v/>
      </c>
      <c r="G286" s="10" t="str">
        <f>IF($B$278="","",IF(VLOOKUP($B$278,Samples!$A$3:$D$100,2,FALSE)='Intermediate Lookups'!$A7&amp;'Intermediate Lookups'!G$1,$B$278, ""))</f>
        <v/>
      </c>
      <c r="H286" s="10" t="str">
        <f>IF($B$278="","",IF(VLOOKUP($B$278,Samples!$A$3:$D$100,2,FALSE)='Intermediate Lookups'!$A7&amp;'Intermediate Lookups'!H$1,$B$278, ""))</f>
        <v/>
      </c>
      <c r="I286" s="10" t="str">
        <f>IF($B$278="","",IF(VLOOKUP($B$278,Samples!$A$3:$D$100,2,FALSE)='Intermediate Lookups'!$A7&amp;'Intermediate Lookups'!I$1,$B$278, ""))</f>
        <v/>
      </c>
      <c r="J286" s="10" t="str">
        <f>IF($B$278="","",IF(VLOOKUP($B$278,Samples!$A$3:$D$100,2,FALSE)='Intermediate Lookups'!$A7&amp;'Intermediate Lookups'!J$1,$B$278, ""))</f>
        <v/>
      </c>
      <c r="K286" s="10" t="str">
        <f>IF($B$278="","",IF(VLOOKUP($B$278,Samples!$A$3:$D$100,2,FALSE)='Intermediate Lookups'!$A7&amp;'Intermediate Lookups'!K$1,$B$278, ""))</f>
        <v/>
      </c>
      <c r="L286" s="10" t="str">
        <f>IF($B$278="","",IF(VLOOKUP($B$278,Samples!$A$3:$D$100,2,FALSE)='Intermediate Lookups'!$A7&amp;'Intermediate Lookups'!L$1,$B$278, ""))</f>
        <v/>
      </c>
      <c r="M286" s="10" t="str">
        <f>IF($B$278="","",IF(VLOOKUP($B$278,Samples!$A$3:$D$100,2,FALSE)='Intermediate Lookups'!$A7&amp;'Intermediate Lookups'!M$1,$B$278, ""))</f>
        <v/>
      </c>
    </row>
    <row r="287" spans="1:14" x14ac:dyDescent="0.25">
      <c r="A287" t="str">
        <f>IF(B278="","","G")</f>
        <v/>
      </c>
      <c r="B287" s="10" t="str">
        <f>IF($B$278="","",IF(VLOOKUP($B$278,Samples!$A$3:$D$100,2,FALSE)='Intermediate Lookups'!$A8&amp;'Intermediate Lookups'!B$1,$B$278, ""))</f>
        <v/>
      </c>
      <c r="C287" s="10" t="str">
        <f>IF($B$278="","",IF(VLOOKUP($B$278,Samples!$A$3:$D$100,2,FALSE)='Intermediate Lookups'!$A8&amp;'Intermediate Lookups'!C$1,$B$278, ""))</f>
        <v/>
      </c>
      <c r="D287" s="10" t="str">
        <f>IF($B$278="","",IF(VLOOKUP($B$278,Samples!$A$3:$D$100,2,FALSE)='Intermediate Lookups'!$A8&amp;'Intermediate Lookups'!D$1,$B$278, ""))</f>
        <v/>
      </c>
      <c r="E287" s="10" t="str">
        <f>IF($B$278="","",IF(VLOOKUP($B$278,Samples!$A$3:$D$100,2,FALSE)='Intermediate Lookups'!$A8&amp;'Intermediate Lookups'!E$1,$B$278, ""))</f>
        <v/>
      </c>
      <c r="F287" s="10" t="str">
        <f>IF($B$278="","",IF(VLOOKUP($B$278,Samples!$A$3:$D$100,2,FALSE)='Intermediate Lookups'!$A8&amp;'Intermediate Lookups'!F$1,$B$278, ""))</f>
        <v/>
      </c>
      <c r="G287" s="10" t="str">
        <f>IF($B$278="","",IF(VLOOKUP($B$278,Samples!$A$3:$D$100,2,FALSE)='Intermediate Lookups'!$A8&amp;'Intermediate Lookups'!G$1,$B$278, ""))</f>
        <v/>
      </c>
      <c r="H287" s="10" t="str">
        <f>IF($B$278="","",IF(VLOOKUP($B$278,Samples!$A$3:$D$100,2,FALSE)='Intermediate Lookups'!$A8&amp;'Intermediate Lookups'!H$1,$B$278, ""))</f>
        <v/>
      </c>
      <c r="I287" s="10" t="str">
        <f>IF($B$278="","",IF(VLOOKUP($B$278,Samples!$A$3:$D$100,2,FALSE)='Intermediate Lookups'!$A8&amp;'Intermediate Lookups'!I$1,$B$278, ""))</f>
        <v/>
      </c>
      <c r="J287" s="10" t="str">
        <f>IF($B$278="","",IF(VLOOKUP($B$278,Samples!$A$3:$D$100,2,FALSE)='Intermediate Lookups'!$A8&amp;'Intermediate Lookups'!J$1,$B$278, ""))</f>
        <v/>
      </c>
      <c r="K287" s="10" t="str">
        <f>IF($B$278="","",IF(VLOOKUP($B$278,Samples!$A$3:$D$100,2,FALSE)='Intermediate Lookups'!$A8&amp;'Intermediate Lookups'!K$1,$B$278, ""))</f>
        <v/>
      </c>
      <c r="L287" s="10" t="str">
        <f>IF($B$278="","",IF(VLOOKUP($B$278,Samples!$A$3:$D$100,2,FALSE)='Intermediate Lookups'!$A8&amp;'Intermediate Lookups'!L$1,$B$278, ""))</f>
        <v/>
      </c>
      <c r="M287" s="10" t="str">
        <f>IF($B$278="","",IF(VLOOKUP($B$278,Samples!$A$3:$D$100,2,FALSE)='Intermediate Lookups'!$A8&amp;'Intermediate Lookups'!M$1,$B$278, ""))</f>
        <v/>
      </c>
    </row>
    <row r="288" spans="1:14" x14ac:dyDescent="0.25">
      <c r="A288" t="str">
        <f>IF(B278="","","H")</f>
        <v/>
      </c>
      <c r="B288" s="10" t="str">
        <f>IF($B$278="","",IF(VLOOKUP($B$278,Samples!$A$3:$D$100,2,FALSE)='Intermediate Lookups'!$A9&amp;'Intermediate Lookups'!B$1,$B$278, ""))</f>
        <v/>
      </c>
      <c r="C288" s="10" t="str">
        <f>IF($B$278="","",IF(VLOOKUP($B$278,Samples!$A$3:$D$100,2,FALSE)='Intermediate Lookups'!$A9&amp;'Intermediate Lookups'!C$1,$B$278, ""))</f>
        <v/>
      </c>
      <c r="D288" s="10" t="str">
        <f>IF($B$278="","",IF(VLOOKUP($B$278,Samples!$A$3:$D$100,2,FALSE)='Intermediate Lookups'!$A9&amp;'Intermediate Lookups'!D$1,$B$278, ""))</f>
        <v/>
      </c>
      <c r="E288" s="10" t="str">
        <f>IF($B$278="","",IF(VLOOKUP($B$278,Samples!$A$3:$D$100,2,FALSE)='Intermediate Lookups'!$A9&amp;'Intermediate Lookups'!E$1,$B$278, ""))</f>
        <v/>
      </c>
      <c r="F288" s="10" t="str">
        <f>IF($B$278="","",IF(VLOOKUP($B$278,Samples!$A$3:$D$100,2,FALSE)='Intermediate Lookups'!$A9&amp;'Intermediate Lookups'!F$1,$B$278, ""))</f>
        <v/>
      </c>
      <c r="G288" s="10" t="str">
        <f>IF($B$278="","",IF(VLOOKUP($B$278,Samples!$A$3:$D$100,2,FALSE)='Intermediate Lookups'!$A9&amp;'Intermediate Lookups'!G$1,$B$278, ""))</f>
        <v/>
      </c>
      <c r="H288" s="10" t="str">
        <f>IF($B$278="","",IF(VLOOKUP($B$278,Samples!$A$3:$D$100,2,FALSE)='Intermediate Lookups'!$A9&amp;'Intermediate Lookups'!H$1,$B$278, ""))</f>
        <v/>
      </c>
      <c r="I288" s="10" t="str">
        <f>IF($B$278="","",IF(VLOOKUP($B$278,Samples!$A$3:$D$100,2,FALSE)='Intermediate Lookups'!$A9&amp;'Intermediate Lookups'!I$1,$B$278, ""))</f>
        <v/>
      </c>
      <c r="J288" s="10" t="str">
        <f>IF($B$278="","",IF(VLOOKUP($B$278,Samples!$A$3:$D$100,2,FALSE)='Intermediate Lookups'!$A9&amp;'Intermediate Lookups'!J$1,$B$278, ""))</f>
        <v/>
      </c>
      <c r="K288" s="10" t="str">
        <f>IF($B$278="","",IF(VLOOKUP($B$278,Samples!$A$3:$D$100,2,FALSE)='Intermediate Lookups'!$A9&amp;'Intermediate Lookups'!K$1,$B$278, ""))</f>
        <v/>
      </c>
      <c r="L288" s="10" t="str">
        <f>IF($B$278="","",IF(VLOOKUP($B$278,Samples!$A$3:$D$100,2,FALSE)='Intermediate Lookups'!$A9&amp;'Intermediate Lookups'!L$1,$B$278, ""))</f>
        <v/>
      </c>
      <c r="M288" s="10" t="str">
        <f>IF($B$278="","",IF(VLOOKUP($B$278,Samples!$A$3:$D$100,2,FALSE)='Intermediate Lookups'!$A9&amp;'Intermediate Lookups'!M$1,$B$278, ""))</f>
        <v/>
      </c>
    </row>
    <row r="290" spans="1:14" x14ac:dyDescent="0.25">
      <c r="A290" t="str">
        <f>IF(B290="","","Pipetting step")</f>
        <v/>
      </c>
      <c r="B290" t="str">
        <f>IF(ISBLANK(Samples!A77),"",Samples!A77)</f>
        <v/>
      </c>
      <c r="C290" t="str">
        <f>IF(B290="","",VLOOKUP(B290,Samples!$A$3:$D$100,4,FALSE))</f>
        <v/>
      </c>
      <c r="D290" t="str">
        <f>IF(B290="","",8)</f>
        <v/>
      </c>
      <c r="E290" t="str">
        <f>IF(B290="","",12)</f>
        <v/>
      </c>
      <c r="F290" t="str">
        <f>IF(B290="","","Standard")</f>
        <v/>
      </c>
      <c r="G290" t="str">
        <f>IF(B290="","","Color")</f>
        <v/>
      </c>
      <c r="I290" t="str">
        <f>IF(B290="","",6)</f>
        <v/>
      </c>
      <c r="J290" t="str">
        <f>IF(B290="","",6)</f>
        <v/>
      </c>
      <c r="K290" t="str">
        <f>IF(B290="","","Normal")</f>
        <v/>
      </c>
      <c r="L290" t="str">
        <f>IF(B290="","","Single-channel")</f>
        <v/>
      </c>
      <c r="M290" t="str">
        <f>IF(B290="","","No")</f>
        <v/>
      </c>
      <c r="N290" t="str">
        <f>IF(B290="","","No")</f>
        <v/>
      </c>
    </row>
    <row r="291" spans="1:14" x14ac:dyDescent="0.25">
      <c r="M291" t="str">
        <f>IF(B290="","","Per well")</f>
        <v/>
      </c>
      <c r="N291" t="str">
        <f>IF(B290="","","On source")</f>
        <v/>
      </c>
    </row>
    <row r="292" spans="1:14" x14ac:dyDescent="0.25">
      <c r="B292" t="str">
        <f>IF(B290="","",1)</f>
        <v/>
      </c>
      <c r="C292" t="str">
        <f>IF(B290="","",2)</f>
        <v/>
      </c>
      <c r="D292" t="str">
        <f>IF(B290="","",3)</f>
        <v/>
      </c>
      <c r="E292" t="str">
        <f>IF(B290="","",4)</f>
        <v/>
      </c>
      <c r="F292" t="str">
        <f>IF(B290="","",5)</f>
        <v/>
      </c>
      <c r="G292" t="str">
        <f>IF(B290="","",6)</f>
        <v/>
      </c>
      <c r="H292" t="str">
        <f>IF(B290="","",7)</f>
        <v/>
      </c>
      <c r="I292" t="str">
        <f>IF(B290="","",8)</f>
        <v/>
      </c>
      <c r="J292" t="str">
        <f>IF(B290="","",9)</f>
        <v/>
      </c>
      <c r="K292" t="str">
        <f>IF(B290="","",10)</f>
        <v/>
      </c>
      <c r="L292" t="str">
        <f>IF(B290="","",11)</f>
        <v/>
      </c>
      <c r="M292" t="str">
        <f>IF(B290="","",12)</f>
        <v/>
      </c>
    </row>
    <row r="293" spans="1:14" x14ac:dyDescent="0.25">
      <c r="A293" t="str">
        <f>IF(B290="","","A")</f>
        <v/>
      </c>
      <c r="B293" s="10" t="str">
        <f>IF($B$290="","",IF(VLOOKUP($B$290,Samples!$A$3:$D$100,2,FALSE)='Intermediate Lookups'!$A2&amp;'Intermediate Lookups'!B$1,$B$290, ""))</f>
        <v/>
      </c>
      <c r="C293" s="10" t="str">
        <f>IF($B$290="","",IF(VLOOKUP($B$290,Samples!$A$3:$D$100,2,FALSE)='Intermediate Lookups'!$A2&amp;'Intermediate Lookups'!C$1,$B$290, ""))</f>
        <v/>
      </c>
      <c r="D293" s="10" t="str">
        <f>IF($B$290="","",IF(VLOOKUP($B$290,Samples!$A$3:$D$100,2,FALSE)='Intermediate Lookups'!$A2&amp;'Intermediate Lookups'!D$1,$B$290, ""))</f>
        <v/>
      </c>
      <c r="E293" s="10" t="str">
        <f>IF($B$290="","",IF(VLOOKUP($B$290,Samples!$A$3:$D$100,2,FALSE)='Intermediate Lookups'!$A2&amp;'Intermediate Lookups'!E$1,$B$290, ""))</f>
        <v/>
      </c>
      <c r="F293" s="10" t="str">
        <f>IF($B$290="","",IF(VLOOKUP($B$290,Samples!$A$3:$D$100,2,FALSE)='Intermediate Lookups'!$A2&amp;'Intermediate Lookups'!F$1,$B$290, ""))</f>
        <v/>
      </c>
      <c r="G293" s="10" t="str">
        <f>IF($B$290="","",IF(VLOOKUP($B$290,Samples!$A$3:$D$100,2,FALSE)='Intermediate Lookups'!$A2&amp;'Intermediate Lookups'!G$1,$B$290, ""))</f>
        <v/>
      </c>
      <c r="H293" s="10" t="str">
        <f>IF($B$290="","",IF(VLOOKUP($B$290,Samples!$A$3:$D$100,2,FALSE)='Intermediate Lookups'!$A2&amp;'Intermediate Lookups'!H$1,$B$290, ""))</f>
        <v/>
      </c>
      <c r="I293" s="10" t="str">
        <f>IF($B$290="","",IF(VLOOKUP($B$290,Samples!$A$3:$D$100,2,FALSE)='Intermediate Lookups'!$A2&amp;'Intermediate Lookups'!I$1,$B$290, ""))</f>
        <v/>
      </c>
      <c r="J293" s="10" t="str">
        <f>IF($B$290="","",IF(VLOOKUP($B$290,Samples!$A$3:$D$100,2,FALSE)='Intermediate Lookups'!$A2&amp;'Intermediate Lookups'!J$1,$B$290, ""))</f>
        <v/>
      </c>
      <c r="K293" s="10" t="str">
        <f>IF($B$290="","",IF(VLOOKUP($B$290,Samples!$A$3:$D$100,2,FALSE)='Intermediate Lookups'!$A2&amp;'Intermediate Lookups'!K$1,$B$290, ""))</f>
        <v/>
      </c>
      <c r="L293" s="10" t="str">
        <f>IF($B$290="","",IF(VLOOKUP($B$290,Samples!$A$3:$D$100,2,FALSE)='Intermediate Lookups'!$A2&amp;'Intermediate Lookups'!L$1,$B$290, ""))</f>
        <v/>
      </c>
      <c r="M293" s="10" t="str">
        <f>IF($B$290="","",IF(VLOOKUP($B$290,Samples!$A$3:$D$100,2,FALSE)='Intermediate Lookups'!$A2&amp;'Intermediate Lookups'!M$1,$B$290, ""))</f>
        <v/>
      </c>
    </row>
    <row r="294" spans="1:14" x14ac:dyDescent="0.25">
      <c r="A294" t="str">
        <f>IF(B290="","","B")</f>
        <v/>
      </c>
      <c r="B294" s="10" t="str">
        <f>IF($B$290="","",IF(VLOOKUP($B$290,Samples!$A$3:$D$100,2,FALSE)='Intermediate Lookups'!$A3&amp;'Intermediate Lookups'!B$1,$B$290, ""))</f>
        <v/>
      </c>
      <c r="C294" s="10" t="str">
        <f>IF($B$290="","",IF(VLOOKUP($B$290,Samples!$A$3:$D$100,2,FALSE)='Intermediate Lookups'!$A3&amp;'Intermediate Lookups'!C$1,$B$290, ""))</f>
        <v/>
      </c>
      <c r="D294" s="10" t="str">
        <f>IF($B$290="","",IF(VLOOKUP($B$290,Samples!$A$3:$D$100,2,FALSE)='Intermediate Lookups'!$A3&amp;'Intermediate Lookups'!D$1,$B$290, ""))</f>
        <v/>
      </c>
      <c r="E294" s="10" t="str">
        <f>IF($B$290="","",IF(VLOOKUP($B$290,Samples!$A$3:$D$100,2,FALSE)='Intermediate Lookups'!$A3&amp;'Intermediate Lookups'!E$1,$B$290, ""))</f>
        <v/>
      </c>
      <c r="F294" s="10" t="str">
        <f>IF($B$290="","",IF(VLOOKUP($B$290,Samples!$A$3:$D$100,2,FALSE)='Intermediate Lookups'!$A3&amp;'Intermediate Lookups'!F$1,$B$290, ""))</f>
        <v/>
      </c>
      <c r="G294" s="10" t="str">
        <f>IF($B$290="","",IF(VLOOKUP($B$290,Samples!$A$3:$D$100,2,FALSE)='Intermediate Lookups'!$A3&amp;'Intermediate Lookups'!G$1,$B$290, ""))</f>
        <v/>
      </c>
      <c r="H294" s="10" t="str">
        <f>IF($B$290="","",IF(VLOOKUP($B$290,Samples!$A$3:$D$100,2,FALSE)='Intermediate Lookups'!$A3&amp;'Intermediate Lookups'!H$1,$B$290, ""))</f>
        <v/>
      </c>
      <c r="I294" s="10" t="str">
        <f>IF($B$290="","",IF(VLOOKUP($B$290,Samples!$A$3:$D$100,2,FALSE)='Intermediate Lookups'!$A3&amp;'Intermediate Lookups'!I$1,$B$290, ""))</f>
        <v/>
      </c>
      <c r="J294" s="10" t="str">
        <f>IF($B$290="","",IF(VLOOKUP($B$290,Samples!$A$3:$D$100,2,FALSE)='Intermediate Lookups'!$A3&amp;'Intermediate Lookups'!J$1,$B$290, ""))</f>
        <v/>
      </c>
      <c r="K294" s="10" t="str">
        <f>IF($B$290="","",IF(VLOOKUP($B$290,Samples!$A$3:$D$100,2,FALSE)='Intermediate Lookups'!$A3&amp;'Intermediate Lookups'!K$1,$B$290, ""))</f>
        <v/>
      </c>
      <c r="L294" s="10" t="str">
        <f>IF($B$290="","",IF(VLOOKUP($B$290,Samples!$A$3:$D$100,2,FALSE)='Intermediate Lookups'!$A3&amp;'Intermediate Lookups'!L$1,$B$290, ""))</f>
        <v/>
      </c>
      <c r="M294" s="10" t="str">
        <f>IF($B$290="","",IF(VLOOKUP($B$290,Samples!$A$3:$D$100,2,FALSE)='Intermediate Lookups'!$A3&amp;'Intermediate Lookups'!M$1,$B$290, ""))</f>
        <v/>
      </c>
    </row>
    <row r="295" spans="1:14" x14ac:dyDescent="0.25">
      <c r="A295" t="str">
        <f>IF(B290="","","C")</f>
        <v/>
      </c>
      <c r="B295" s="10" t="str">
        <f>IF($B$290="","",IF(VLOOKUP($B$290,Samples!$A$3:$D$100,2,FALSE)='Intermediate Lookups'!$A4&amp;'Intermediate Lookups'!B$1,$B$290, ""))</f>
        <v/>
      </c>
      <c r="C295" s="10" t="str">
        <f>IF($B$290="","",IF(VLOOKUP($B$290,Samples!$A$3:$D$100,2,FALSE)='Intermediate Lookups'!$A4&amp;'Intermediate Lookups'!C$1,$B$290, ""))</f>
        <v/>
      </c>
      <c r="D295" s="10" t="str">
        <f>IF($B$290="","",IF(VLOOKUP($B$290,Samples!$A$3:$D$100,2,FALSE)='Intermediate Lookups'!$A4&amp;'Intermediate Lookups'!D$1,$B$290, ""))</f>
        <v/>
      </c>
      <c r="E295" s="10" t="str">
        <f>IF($B$290="","",IF(VLOOKUP($B$290,Samples!$A$3:$D$100,2,FALSE)='Intermediate Lookups'!$A4&amp;'Intermediate Lookups'!E$1,$B$290, ""))</f>
        <v/>
      </c>
      <c r="F295" s="10" t="str">
        <f>IF($B$290="","",IF(VLOOKUP($B$290,Samples!$A$3:$D$100,2,FALSE)='Intermediate Lookups'!$A4&amp;'Intermediate Lookups'!F$1,$B$290, ""))</f>
        <v/>
      </c>
      <c r="G295" s="10" t="str">
        <f>IF($B$290="","",IF(VLOOKUP($B$290,Samples!$A$3:$D$100,2,FALSE)='Intermediate Lookups'!$A4&amp;'Intermediate Lookups'!G$1,$B$290, ""))</f>
        <v/>
      </c>
      <c r="H295" s="10" t="str">
        <f>IF($B$290="","",IF(VLOOKUP($B$290,Samples!$A$3:$D$100,2,FALSE)='Intermediate Lookups'!$A4&amp;'Intermediate Lookups'!H$1,$B$290, ""))</f>
        <v/>
      </c>
      <c r="I295" s="10" t="str">
        <f>IF($B$290="","",IF(VLOOKUP($B$290,Samples!$A$3:$D$100,2,FALSE)='Intermediate Lookups'!$A4&amp;'Intermediate Lookups'!I$1,$B$290, ""))</f>
        <v/>
      </c>
      <c r="J295" s="10" t="str">
        <f>IF($B$290="","",IF(VLOOKUP($B$290,Samples!$A$3:$D$100,2,FALSE)='Intermediate Lookups'!$A4&amp;'Intermediate Lookups'!J$1,$B$290, ""))</f>
        <v/>
      </c>
      <c r="K295" s="10" t="str">
        <f>IF($B$290="","",IF(VLOOKUP($B$290,Samples!$A$3:$D$100,2,FALSE)='Intermediate Lookups'!$A4&amp;'Intermediate Lookups'!K$1,$B$290, ""))</f>
        <v/>
      </c>
      <c r="L295" s="10" t="str">
        <f>IF($B$290="","",IF(VLOOKUP($B$290,Samples!$A$3:$D$100,2,FALSE)='Intermediate Lookups'!$A4&amp;'Intermediate Lookups'!L$1,$B$290, ""))</f>
        <v/>
      </c>
      <c r="M295" s="10" t="str">
        <f>IF($B$290="","",IF(VLOOKUP($B$290,Samples!$A$3:$D$100,2,FALSE)='Intermediate Lookups'!$A4&amp;'Intermediate Lookups'!M$1,$B$290, ""))</f>
        <v/>
      </c>
    </row>
    <row r="296" spans="1:14" x14ac:dyDescent="0.25">
      <c r="A296" t="str">
        <f>IF(B290="","","D")</f>
        <v/>
      </c>
      <c r="B296" s="10" t="str">
        <f>IF($B$290="","",IF(VLOOKUP($B$290,Samples!$A$3:$D$100,2,FALSE)='Intermediate Lookups'!$A5&amp;'Intermediate Lookups'!B$1,$B$290, ""))</f>
        <v/>
      </c>
      <c r="C296" s="10" t="str">
        <f>IF($B$290="","",IF(VLOOKUP($B$290,Samples!$A$3:$D$100,2,FALSE)='Intermediate Lookups'!$A5&amp;'Intermediate Lookups'!C$1,$B$290, ""))</f>
        <v/>
      </c>
      <c r="D296" s="10" t="str">
        <f>IF($B$290="","",IF(VLOOKUP($B$290,Samples!$A$3:$D$100,2,FALSE)='Intermediate Lookups'!$A5&amp;'Intermediate Lookups'!D$1,$B$290, ""))</f>
        <v/>
      </c>
      <c r="E296" s="10" t="str">
        <f>IF($B$290="","",IF(VLOOKUP($B$290,Samples!$A$3:$D$100,2,FALSE)='Intermediate Lookups'!$A5&amp;'Intermediate Lookups'!E$1,$B$290, ""))</f>
        <v/>
      </c>
      <c r="F296" s="10" t="str">
        <f>IF($B$290="","",IF(VLOOKUP($B$290,Samples!$A$3:$D$100,2,FALSE)='Intermediate Lookups'!$A5&amp;'Intermediate Lookups'!F$1,$B$290, ""))</f>
        <v/>
      </c>
      <c r="G296" s="10" t="str">
        <f>IF($B$290="","",IF(VLOOKUP($B$290,Samples!$A$3:$D$100,2,FALSE)='Intermediate Lookups'!$A5&amp;'Intermediate Lookups'!G$1,$B$290, ""))</f>
        <v/>
      </c>
      <c r="H296" s="10" t="str">
        <f>IF($B$290="","",IF(VLOOKUP($B$290,Samples!$A$3:$D$100,2,FALSE)='Intermediate Lookups'!$A5&amp;'Intermediate Lookups'!H$1,$B$290, ""))</f>
        <v/>
      </c>
      <c r="I296" s="10" t="str">
        <f>IF($B$290="","",IF(VLOOKUP($B$290,Samples!$A$3:$D$100,2,FALSE)='Intermediate Lookups'!$A5&amp;'Intermediate Lookups'!I$1,$B$290, ""))</f>
        <v/>
      </c>
      <c r="J296" s="10" t="str">
        <f>IF($B$290="","",IF(VLOOKUP($B$290,Samples!$A$3:$D$100,2,FALSE)='Intermediate Lookups'!$A5&amp;'Intermediate Lookups'!J$1,$B$290, ""))</f>
        <v/>
      </c>
      <c r="K296" s="10" t="str">
        <f>IF($B$290="","",IF(VLOOKUP($B$290,Samples!$A$3:$D$100,2,FALSE)='Intermediate Lookups'!$A5&amp;'Intermediate Lookups'!K$1,$B$290, ""))</f>
        <v/>
      </c>
      <c r="L296" s="10" t="str">
        <f>IF($B$290="","",IF(VLOOKUP($B$290,Samples!$A$3:$D$100,2,FALSE)='Intermediate Lookups'!$A5&amp;'Intermediate Lookups'!L$1,$B$290, ""))</f>
        <v/>
      </c>
      <c r="M296" s="10" t="str">
        <f>IF($B$290="","",IF(VLOOKUP($B$290,Samples!$A$3:$D$100,2,FALSE)='Intermediate Lookups'!$A5&amp;'Intermediate Lookups'!M$1,$B$290, ""))</f>
        <v/>
      </c>
    </row>
    <row r="297" spans="1:14" x14ac:dyDescent="0.25">
      <c r="A297" t="str">
        <f>IF(B290="","","E")</f>
        <v/>
      </c>
      <c r="B297" s="10" t="str">
        <f>IF($B$290="","",IF(VLOOKUP($B$290,Samples!$A$3:$D$100,2,FALSE)='Intermediate Lookups'!$A6&amp;'Intermediate Lookups'!B$1,$B$290, ""))</f>
        <v/>
      </c>
      <c r="C297" s="10" t="str">
        <f>IF($B$290="","",IF(VLOOKUP($B$290,Samples!$A$3:$D$100,2,FALSE)='Intermediate Lookups'!$A6&amp;'Intermediate Lookups'!C$1,$B$290, ""))</f>
        <v/>
      </c>
      <c r="D297" s="10" t="str">
        <f>IF($B$290="","",IF(VLOOKUP($B$290,Samples!$A$3:$D$100,2,FALSE)='Intermediate Lookups'!$A6&amp;'Intermediate Lookups'!D$1,$B$290, ""))</f>
        <v/>
      </c>
      <c r="E297" s="10" t="str">
        <f>IF($B$290="","",IF(VLOOKUP($B$290,Samples!$A$3:$D$100,2,FALSE)='Intermediate Lookups'!$A6&amp;'Intermediate Lookups'!E$1,$B$290, ""))</f>
        <v/>
      </c>
      <c r="F297" s="10" t="str">
        <f>IF($B$290="","",IF(VLOOKUP($B$290,Samples!$A$3:$D$100,2,FALSE)='Intermediate Lookups'!$A6&amp;'Intermediate Lookups'!F$1,$B$290, ""))</f>
        <v/>
      </c>
      <c r="G297" s="10" t="str">
        <f>IF($B$290="","",IF(VLOOKUP($B$290,Samples!$A$3:$D$100,2,FALSE)='Intermediate Lookups'!$A6&amp;'Intermediate Lookups'!G$1,$B$290, ""))</f>
        <v/>
      </c>
      <c r="H297" s="10" t="str">
        <f>IF($B$290="","",IF(VLOOKUP($B$290,Samples!$A$3:$D$100,2,FALSE)='Intermediate Lookups'!$A6&amp;'Intermediate Lookups'!H$1,$B$290, ""))</f>
        <v/>
      </c>
      <c r="I297" s="10" t="str">
        <f>IF($B$290="","",IF(VLOOKUP($B$290,Samples!$A$3:$D$100,2,FALSE)='Intermediate Lookups'!$A6&amp;'Intermediate Lookups'!I$1,$B$290, ""))</f>
        <v/>
      </c>
      <c r="J297" s="10" t="str">
        <f>IF($B$290="","",IF(VLOOKUP($B$290,Samples!$A$3:$D$100,2,FALSE)='Intermediate Lookups'!$A6&amp;'Intermediate Lookups'!J$1,$B$290, ""))</f>
        <v/>
      </c>
      <c r="K297" s="10" t="str">
        <f>IF($B$290="","",IF(VLOOKUP($B$290,Samples!$A$3:$D$100,2,FALSE)='Intermediate Lookups'!$A6&amp;'Intermediate Lookups'!K$1,$B$290, ""))</f>
        <v/>
      </c>
      <c r="L297" s="10" t="str">
        <f>IF($B$290="","",IF(VLOOKUP($B$290,Samples!$A$3:$D$100,2,FALSE)='Intermediate Lookups'!$A6&amp;'Intermediate Lookups'!L$1,$B$290, ""))</f>
        <v/>
      </c>
      <c r="M297" s="10" t="str">
        <f>IF($B$290="","",IF(VLOOKUP($B$290,Samples!$A$3:$D$100,2,FALSE)='Intermediate Lookups'!$A6&amp;'Intermediate Lookups'!M$1,$B$290, ""))</f>
        <v/>
      </c>
    </row>
    <row r="298" spans="1:14" x14ac:dyDescent="0.25">
      <c r="A298" t="str">
        <f>IF(B290="","","F")</f>
        <v/>
      </c>
      <c r="B298" s="10" t="str">
        <f>IF($B$290="","",IF(VLOOKUP($B$290,Samples!$A$3:$D$100,2,FALSE)='Intermediate Lookups'!$A7&amp;'Intermediate Lookups'!B$1,$B$290, ""))</f>
        <v/>
      </c>
      <c r="C298" s="10" t="str">
        <f>IF($B$290="","",IF(VLOOKUP($B$290,Samples!$A$3:$D$100,2,FALSE)='Intermediate Lookups'!$A7&amp;'Intermediate Lookups'!C$1,$B$290, ""))</f>
        <v/>
      </c>
      <c r="D298" s="10" t="str">
        <f>IF($B$290="","",IF(VLOOKUP($B$290,Samples!$A$3:$D$100,2,FALSE)='Intermediate Lookups'!$A7&amp;'Intermediate Lookups'!D$1,$B$290, ""))</f>
        <v/>
      </c>
      <c r="E298" s="10" t="str">
        <f>IF($B$290="","",IF(VLOOKUP($B$290,Samples!$A$3:$D$100,2,FALSE)='Intermediate Lookups'!$A7&amp;'Intermediate Lookups'!E$1,$B$290, ""))</f>
        <v/>
      </c>
      <c r="F298" s="10" t="str">
        <f>IF($B$290="","",IF(VLOOKUP($B$290,Samples!$A$3:$D$100,2,FALSE)='Intermediate Lookups'!$A7&amp;'Intermediate Lookups'!F$1,$B$290, ""))</f>
        <v/>
      </c>
      <c r="G298" s="10" t="str">
        <f>IF($B$290="","",IF(VLOOKUP($B$290,Samples!$A$3:$D$100,2,FALSE)='Intermediate Lookups'!$A7&amp;'Intermediate Lookups'!G$1,$B$290, ""))</f>
        <v/>
      </c>
      <c r="H298" s="10" t="str">
        <f>IF($B$290="","",IF(VLOOKUP($B$290,Samples!$A$3:$D$100,2,FALSE)='Intermediate Lookups'!$A7&amp;'Intermediate Lookups'!H$1,$B$290, ""))</f>
        <v/>
      </c>
      <c r="I298" s="10" t="str">
        <f>IF($B$290="","",IF(VLOOKUP($B$290,Samples!$A$3:$D$100,2,FALSE)='Intermediate Lookups'!$A7&amp;'Intermediate Lookups'!I$1,$B$290, ""))</f>
        <v/>
      </c>
      <c r="J298" s="10" t="str">
        <f>IF($B$290="","",IF(VLOOKUP($B$290,Samples!$A$3:$D$100,2,FALSE)='Intermediate Lookups'!$A7&amp;'Intermediate Lookups'!J$1,$B$290, ""))</f>
        <v/>
      </c>
      <c r="K298" s="10" t="str">
        <f>IF($B$290="","",IF(VLOOKUP($B$290,Samples!$A$3:$D$100,2,FALSE)='Intermediate Lookups'!$A7&amp;'Intermediate Lookups'!K$1,$B$290, ""))</f>
        <v/>
      </c>
      <c r="L298" s="10" t="str">
        <f>IF($B$290="","",IF(VLOOKUP($B$290,Samples!$A$3:$D$100,2,FALSE)='Intermediate Lookups'!$A7&amp;'Intermediate Lookups'!L$1,$B$290, ""))</f>
        <v/>
      </c>
      <c r="M298" s="10" t="str">
        <f>IF($B$290="","",IF(VLOOKUP($B$290,Samples!$A$3:$D$100,2,FALSE)='Intermediate Lookups'!$A7&amp;'Intermediate Lookups'!M$1,$B$290, ""))</f>
        <v/>
      </c>
    </row>
    <row r="299" spans="1:14" x14ac:dyDescent="0.25">
      <c r="A299" t="str">
        <f>IF(B290="","","G")</f>
        <v/>
      </c>
      <c r="B299" s="10" t="str">
        <f>IF($B$290="","",IF(VLOOKUP($B$290,Samples!$A$3:$D$100,2,FALSE)='Intermediate Lookups'!$A8&amp;'Intermediate Lookups'!B$1,$B$290, ""))</f>
        <v/>
      </c>
      <c r="C299" s="10" t="str">
        <f>IF($B$290="","",IF(VLOOKUP($B$290,Samples!$A$3:$D$100,2,FALSE)='Intermediate Lookups'!$A8&amp;'Intermediate Lookups'!C$1,$B$290, ""))</f>
        <v/>
      </c>
      <c r="D299" s="10" t="str">
        <f>IF($B$290="","",IF(VLOOKUP($B$290,Samples!$A$3:$D$100,2,FALSE)='Intermediate Lookups'!$A8&amp;'Intermediate Lookups'!D$1,$B$290, ""))</f>
        <v/>
      </c>
      <c r="E299" s="10" t="str">
        <f>IF($B$290="","",IF(VLOOKUP($B$290,Samples!$A$3:$D$100,2,FALSE)='Intermediate Lookups'!$A8&amp;'Intermediate Lookups'!E$1,$B$290, ""))</f>
        <v/>
      </c>
      <c r="F299" s="10" t="str">
        <f>IF($B$290="","",IF(VLOOKUP($B$290,Samples!$A$3:$D$100,2,FALSE)='Intermediate Lookups'!$A8&amp;'Intermediate Lookups'!F$1,$B$290, ""))</f>
        <v/>
      </c>
      <c r="G299" s="10" t="str">
        <f>IF($B$290="","",IF(VLOOKUP($B$290,Samples!$A$3:$D$100,2,FALSE)='Intermediate Lookups'!$A8&amp;'Intermediate Lookups'!G$1,$B$290, ""))</f>
        <v/>
      </c>
      <c r="H299" s="10" t="str">
        <f>IF($B$290="","",IF(VLOOKUP($B$290,Samples!$A$3:$D$100,2,FALSE)='Intermediate Lookups'!$A8&amp;'Intermediate Lookups'!H$1,$B$290, ""))</f>
        <v/>
      </c>
      <c r="I299" s="10" t="str">
        <f>IF($B$290="","",IF(VLOOKUP($B$290,Samples!$A$3:$D$100,2,FALSE)='Intermediate Lookups'!$A8&amp;'Intermediate Lookups'!I$1,$B$290, ""))</f>
        <v/>
      </c>
      <c r="J299" s="10" t="str">
        <f>IF($B$290="","",IF(VLOOKUP($B$290,Samples!$A$3:$D$100,2,FALSE)='Intermediate Lookups'!$A8&amp;'Intermediate Lookups'!J$1,$B$290, ""))</f>
        <v/>
      </c>
      <c r="K299" s="10" t="str">
        <f>IF($B$290="","",IF(VLOOKUP($B$290,Samples!$A$3:$D$100,2,FALSE)='Intermediate Lookups'!$A8&amp;'Intermediate Lookups'!K$1,$B$290, ""))</f>
        <v/>
      </c>
      <c r="L299" s="10" t="str">
        <f>IF($B$290="","",IF(VLOOKUP($B$290,Samples!$A$3:$D$100,2,FALSE)='Intermediate Lookups'!$A8&amp;'Intermediate Lookups'!L$1,$B$290, ""))</f>
        <v/>
      </c>
      <c r="M299" s="10" t="str">
        <f>IF($B$290="","",IF(VLOOKUP($B$290,Samples!$A$3:$D$100,2,FALSE)='Intermediate Lookups'!$A8&amp;'Intermediate Lookups'!M$1,$B$290, ""))</f>
        <v/>
      </c>
    </row>
    <row r="300" spans="1:14" x14ac:dyDescent="0.25">
      <c r="A300" t="str">
        <f>IF(B290="","","H")</f>
        <v/>
      </c>
      <c r="B300" s="10" t="str">
        <f>IF($B$290="","",IF(VLOOKUP($B$290,Samples!$A$3:$D$100,2,FALSE)='Intermediate Lookups'!$A9&amp;'Intermediate Lookups'!B$1,$B$290, ""))</f>
        <v/>
      </c>
      <c r="C300" s="10" t="str">
        <f>IF($B$290="","",IF(VLOOKUP($B$290,Samples!$A$3:$D$100,2,FALSE)='Intermediate Lookups'!$A9&amp;'Intermediate Lookups'!C$1,$B$290, ""))</f>
        <v/>
      </c>
      <c r="D300" s="10" t="str">
        <f>IF($B$290="","",IF(VLOOKUP($B$290,Samples!$A$3:$D$100,2,FALSE)='Intermediate Lookups'!$A9&amp;'Intermediate Lookups'!D$1,$B$290, ""))</f>
        <v/>
      </c>
      <c r="E300" s="10" t="str">
        <f>IF($B$290="","",IF(VLOOKUP($B$290,Samples!$A$3:$D$100,2,FALSE)='Intermediate Lookups'!$A9&amp;'Intermediate Lookups'!E$1,$B$290, ""))</f>
        <v/>
      </c>
      <c r="F300" s="10" t="str">
        <f>IF($B$290="","",IF(VLOOKUP($B$290,Samples!$A$3:$D$100,2,FALSE)='Intermediate Lookups'!$A9&amp;'Intermediate Lookups'!F$1,$B$290, ""))</f>
        <v/>
      </c>
      <c r="G300" s="10" t="str">
        <f>IF($B$290="","",IF(VLOOKUP($B$290,Samples!$A$3:$D$100,2,FALSE)='Intermediate Lookups'!$A9&amp;'Intermediate Lookups'!G$1,$B$290, ""))</f>
        <v/>
      </c>
      <c r="H300" s="10" t="str">
        <f>IF($B$290="","",IF(VLOOKUP($B$290,Samples!$A$3:$D$100,2,FALSE)='Intermediate Lookups'!$A9&amp;'Intermediate Lookups'!H$1,$B$290, ""))</f>
        <v/>
      </c>
      <c r="I300" s="10" t="str">
        <f>IF($B$290="","",IF(VLOOKUP($B$290,Samples!$A$3:$D$100,2,FALSE)='Intermediate Lookups'!$A9&amp;'Intermediate Lookups'!I$1,$B$290, ""))</f>
        <v/>
      </c>
      <c r="J300" s="10" t="str">
        <f>IF($B$290="","",IF(VLOOKUP($B$290,Samples!$A$3:$D$100,2,FALSE)='Intermediate Lookups'!$A9&amp;'Intermediate Lookups'!J$1,$B$290, ""))</f>
        <v/>
      </c>
      <c r="K300" s="10" t="str">
        <f>IF($B$290="","",IF(VLOOKUP($B$290,Samples!$A$3:$D$100,2,FALSE)='Intermediate Lookups'!$A9&amp;'Intermediate Lookups'!K$1,$B$290, ""))</f>
        <v/>
      </c>
      <c r="L300" s="10" t="str">
        <f>IF($B$290="","",IF(VLOOKUP($B$290,Samples!$A$3:$D$100,2,FALSE)='Intermediate Lookups'!$A9&amp;'Intermediate Lookups'!L$1,$B$290, ""))</f>
        <v/>
      </c>
      <c r="M300" s="10" t="str">
        <f>IF($B$290="","",IF(VLOOKUP($B$290,Samples!$A$3:$D$100,2,FALSE)='Intermediate Lookups'!$A9&amp;'Intermediate Lookups'!M$1,$B$290, ""))</f>
        <v/>
      </c>
    </row>
    <row r="302" spans="1:14" x14ac:dyDescent="0.25">
      <c r="A302" t="str">
        <f>IF(B302="","","Pipetting step")</f>
        <v/>
      </c>
      <c r="B302" t="str">
        <f>IF(ISBLANK(Samples!A78),"",Samples!A78)</f>
        <v/>
      </c>
      <c r="C302" t="str">
        <f>IF(B302="","",VLOOKUP(B302,Samples!$A$3:$D$100,4,FALSE))</f>
        <v/>
      </c>
      <c r="D302" t="str">
        <f>IF(B302="","",8)</f>
        <v/>
      </c>
      <c r="E302" t="str">
        <f>IF(B302="","",12)</f>
        <v/>
      </c>
      <c r="F302" t="str">
        <f>IF(B302="","","Standard")</f>
        <v/>
      </c>
      <c r="G302" t="str">
        <f>IF(B302="","","Color")</f>
        <v/>
      </c>
      <c r="I302" t="str">
        <f>IF(B302="","",6)</f>
        <v/>
      </c>
      <c r="J302" t="str">
        <f>IF(B302="","",6)</f>
        <v/>
      </c>
      <c r="K302" t="str">
        <f>IF(B302="","","Normal")</f>
        <v/>
      </c>
      <c r="L302" t="str">
        <f>IF(B302="","","Single-channel")</f>
        <v/>
      </c>
      <c r="M302" t="str">
        <f>IF(B302="","","No")</f>
        <v/>
      </c>
      <c r="N302" t="str">
        <f>IF(B302="","","No")</f>
        <v/>
      </c>
    </row>
    <row r="303" spans="1:14" x14ac:dyDescent="0.25">
      <c r="M303" t="str">
        <f>IF(B302="","","Per well")</f>
        <v/>
      </c>
      <c r="N303" t="str">
        <f>IF(B302="","","On source")</f>
        <v/>
      </c>
    </row>
    <row r="304" spans="1:14" x14ac:dyDescent="0.25">
      <c r="B304" t="str">
        <f>IF(B302="","",1)</f>
        <v/>
      </c>
      <c r="C304" t="str">
        <f>IF(B302="","",2)</f>
        <v/>
      </c>
      <c r="D304" t="str">
        <f>IF(B302="","",3)</f>
        <v/>
      </c>
      <c r="E304" t="str">
        <f>IF(B302="","",4)</f>
        <v/>
      </c>
      <c r="F304" t="str">
        <f>IF(B302="","",5)</f>
        <v/>
      </c>
      <c r="G304" t="str">
        <f>IF(B302="","",6)</f>
        <v/>
      </c>
      <c r="H304" t="str">
        <f>IF(B302="","",7)</f>
        <v/>
      </c>
      <c r="I304" t="str">
        <f>IF(B302="","",8)</f>
        <v/>
      </c>
      <c r="J304" t="str">
        <f>IF(B302="","",9)</f>
        <v/>
      </c>
      <c r="K304" t="str">
        <f>IF(B302="","",10)</f>
        <v/>
      </c>
      <c r="L304" t="str">
        <f>IF(B302="","",11)</f>
        <v/>
      </c>
      <c r="M304" t="str">
        <f>IF(B302="","",12)</f>
        <v/>
      </c>
    </row>
    <row r="305" spans="1:14" x14ac:dyDescent="0.25">
      <c r="A305" t="str">
        <f>IF(B302="","","A")</f>
        <v/>
      </c>
      <c r="B305" s="10" t="str">
        <f>IF($B$302="","",IF(VLOOKUP($B$302,Samples!$A$3:$D$100,2,FALSE)='Intermediate Lookups'!$A2&amp;'Intermediate Lookups'!B$1,$B$302, ""))</f>
        <v/>
      </c>
      <c r="C305" s="10" t="str">
        <f>IF($B$302="","",IF(VLOOKUP($B$302,Samples!$A$3:$D$100,2,FALSE)='Intermediate Lookups'!$A2&amp;'Intermediate Lookups'!C$1,$B$302, ""))</f>
        <v/>
      </c>
      <c r="D305" s="10" t="str">
        <f>IF($B$302="","",IF(VLOOKUP($B$302,Samples!$A$3:$D$100,2,FALSE)='Intermediate Lookups'!$A2&amp;'Intermediate Lookups'!D$1,$B$302, ""))</f>
        <v/>
      </c>
      <c r="E305" s="10" t="str">
        <f>IF($B$302="","",IF(VLOOKUP($B$302,Samples!$A$3:$D$100,2,FALSE)='Intermediate Lookups'!$A2&amp;'Intermediate Lookups'!E$1,$B$302, ""))</f>
        <v/>
      </c>
      <c r="F305" s="10" t="str">
        <f>IF($B$302="","",IF(VLOOKUP($B$302,Samples!$A$3:$D$100,2,FALSE)='Intermediate Lookups'!$A2&amp;'Intermediate Lookups'!F$1,$B$302, ""))</f>
        <v/>
      </c>
      <c r="G305" s="10" t="str">
        <f>IF($B$302="","",IF(VLOOKUP($B$302,Samples!$A$3:$D$100,2,FALSE)='Intermediate Lookups'!$A2&amp;'Intermediate Lookups'!G$1,$B$302, ""))</f>
        <v/>
      </c>
      <c r="H305" s="10" t="str">
        <f>IF($B$302="","",IF(VLOOKUP($B$302,Samples!$A$3:$D$100,2,FALSE)='Intermediate Lookups'!$A2&amp;'Intermediate Lookups'!H$1,$B$302, ""))</f>
        <v/>
      </c>
      <c r="I305" s="10" t="str">
        <f>IF($B$302="","",IF(VLOOKUP($B$302,Samples!$A$3:$D$100,2,FALSE)='Intermediate Lookups'!$A2&amp;'Intermediate Lookups'!I$1,$B$302, ""))</f>
        <v/>
      </c>
      <c r="J305" s="10" t="str">
        <f>IF($B$302="","",IF(VLOOKUP($B$302,Samples!$A$3:$D$100,2,FALSE)='Intermediate Lookups'!$A2&amp;'Intermediate Lookups'!J$1,$B$302, ""))</f>
        <v/>
      </c>
      <c r="K305" s="10" t="str">
        <f>IF($B$302="","",IF(VLOOKUP($B$302,Samples!$A$3:$D$100,2,FALSE)='Intermediate Lookups'!$A2&amp;'Intermediate Lookups'!K$1,$B$302, ""))</f>
        <v/>
      </c>
      <c r="L305" s="10" t="str">
        <f>IF($B$302="","",IF(VLOOKUP($B$302,Samples!$A$3:$D$100,2,FALSE)='Intermediate Lookups'!$A2&amp;'Intermediate Lookups'!L$1,$B$302, ""))</f>
        <v/>
      </c>
      <c r="M305" s="10" t="str">
        <f>IF($B$302="","",IF(VLOOKUP($B$302,Samples!$A$3:$D$100,2,FALSE)='Intermediate Lookups'!$A2&amp;'Intermediate Lookups'!M$1,$B$302, ""))</f>
        <v/>
      </c>
    </row>
    <row r="306" spans="1:14" x14ac:dyDescent="0.25">
      <c r="A306" t="str">
        <f>IF(B302="","","B")</f>
        <v/>
      </c>
      <c r="B306" s="10" t="str">
        <f>IF($B$302="","",IF(VLOOKUP($B$302,Samples!$A$3:$D$100,2,FALSE)='Intermediate Lookups'!$A3&amp;'Intermediate Lookups'!B$1,$B$302, ""))</f>
        <v/>
      </c>
      <c r="C306" s="10" t="str">
        <f>IF($B$302="","",IF(VLOOKUP($B$302,Samples!$A$3:$D$100,2,FALSE)='Intermediate Lookups'!$A3&amp;'Intermediate Lookups'!C$1,$B$302, ""))</f>
        <v/>
      </c>
      <c r="D306" s="10" t="str">
        <f>IF($B$302="","",IF(VLOOKUP($B$302,Samples!$A$3:$D$100,2,FALSE)='Intermediate Lookups'!$A3&amp;'Intermediate Lookups'!D$1,$B$302, ""))</f>
        <v/>
      </c>
      <c r="E306" s="10" t="str">
        <f>IF($B$302="","",IF(VLOOKUP($B$302,Samples!$A$3:$D$100,2,FALSE)='Intermediate Lookups'!$A3&amp;'Intermediate Lookups'!E$1,$B$302, ""))</f>
        <v/>
      </c>
      <c r="F306" s="10" t="str">
        <f>IF($B$302="","",IF(VLOOKUP($B$302,Samples!$A$3:$D$100,2,FALSE)='Intermediate Lookups'!$A3&amp;'Intermediate Lookups'!F$1,$B$302, ""))</f>
        <v/>
      </c>
      <c r="G306" s="10" t="str">
        <f>IF($B$302="","",IF(VLOOKUP($B$302,Samples!$A$3:$D$100,2,FALSE)='Intermediate Lookups'!$A3&amp;'Intermediate Lookups'!G$1,$B$302, ""))</f>
        <v/>
      </c>
      <c r="H306" s="10" t="str">
        <f>IF($B$302="","",IF(VLOOKUP($B$302,Samples!$A$3:$D$100,2,FALSE)='Intermediate Lookups'!$A3&amp;'Intermediate Lookups'!H$1,$B$302, ""))</f>
        <v/>
      </c>
      <c r="I306" s="10" t="str">
        <f>IF($B$302="","",IF(VLOOKUP($B$302,Samples!$A$3:$D$100,2,FALSE)='Intermediate Lookups'!$A3&amp;'Intermediate Lookups'!I$1,$B$302, ""))</f>
        <v/>
      </c>
      <c r="J306" s="10" t="str">
        <f>IF($B$302="","",IF(VLOOKUP($B$302,Samples!$A$3:$D$100,2,FALSE)='Intermediate Lookups'!$A3&amp;'Intermediate Lookups'!J$1,$B$302, ""))</f>
        <v/>
      </c>
      <c r="K306" s="10" t="str">
        <f>IF($B$302="","",IF(VLOOKUP($B$302,Samples!$A$3:$D$100,2,FALSE)='Intermediate Lookups'!$A3&amp;'Intermediate Lookups'!K$1,$B$302, ""))</f>
        <v/>
      </c>
      <c r="L306" s="10" t="str">
        <f>IF($B$302="","",IF(VLOOKUP($B$302,Samples!$A$3:$D$100,2,FALSE)='Intermediate Lookups'!$A3&amp;'Intermediate Lookups'!L$1,$B$302, ""))</f>
        <v/>
      </c>
      <c r="M306" s="10" t="str">
        <f>IF($B$302="","",IF(VLOOKUP($B$302,Samples!$A$3:$D$100,2,FALSE)='Intermediate Lookups'!$A3&amp;'Intermediate Lookups'!M$1,$B$302, ""))</f>
        <v/>
      </c>
    </row>
    <row r="307" spans="1:14" x14ac:dyDescent="0.25">
      <c r="A307" t="str">
        <f>IF(B302="","","C")</f>
        <v/>
      </c>
      <c r="B307" s="10" t="str">
        <f>IF($B$302="","",IF(VLOOKUP($B$302,Samples!$A$3:$D$100,2,FALSE)='Intermediate Lookups'!$A4&amp;'Intermediate Lookups'!B$1,$B$302, ""))</f>
        <v/>
      </c>
      <c r="C307" s="10" t="str">
        <f>IF($B$302="","",IF(VLOOKUP($B$302,Samples!$A$3:$D$100,2,FALSE)='Intermediate Lookups'!$A4&amp;'Intermediate Lookups'!C$1,$B$302, ""))</f>
        <v/>
      </c>
      <c r="D307" s="10" t="str">
        <f>IF($B$302="","",IF(VLOOKUP($B$302,Samples!$A$3:$D$100,2,FALSE)='Intermediate Lookups'!$A4&amp;'Intermediate Lookups'!D$1,$B$302, ""))</f>
        <v/>
      </c>
      <c r="E307" s="10" t="str">
        <f>IF($B$302="","",IF(VLOOKUP($B$302,Samples!$A$3:$D$100,2,FALSE)='Intermediate Lookups'!$A4&amp;'Intermediate Lookups'!E$1,$B$302, ""))</f>
        <v/>
      </c>
      <c r="F307" s="10" t="str">
        <f>IF($B$302="","",IF(VLOOKUP($B$302,Samples!$A$3:$D$100,2,FALSE)='Intermediate Lookups'!$A4&amp;'Intermediate Lookups'!F$1,$B$302, ""))</f>
        <v/>
      </c>
      <c r="G307" s="10" t="str">
        <f>IF($B$302="","",IF(VLOOKUP($B$302,Samples!$A$3:$D$100,2,FALSE)='Intermediate Lookups'!$A4&amp;'Intermediate Lookups'!G$1,$B$302, ""))</f>
        <v/>
      </c>
      <c r="H307" s="10" t="str">
        <f>IF($B$302="","",IF(VLOOKUP($B$302,Samples!$A$3:$D$100,2,FALSE)='Intermediate Lookups'!$A4&amp;'Intermediate Lookups'!H$1,$B$302, ""))</f>
        <v/>
      </c>
      <c r="I307" s="10" t="str">
        <f>IF($B$302="","",IF(VLOOKUP($B$302,Samples!$A$3:$D$100,2,FALSE)='Intermediate Lookups'!$A4&amp;'Intermediate Lookups'!I$1,$B$302, ""))</f>
        <v/>
      </c>
      <c r="J307" s="10" t="str">
        <f>IF($B$302="","",IF(VLOOKUP($B$302,Samples!$A$3:$D$100,2,FALSE)='Intermediate Lookups'!$A4&amp;'Intermediate Lookups'!J$1,$B$302, ""))</f>
        <v/>
      </c>
      <c r="K307" s="10" t="str">
        <f>IF($B$302="","",IF(VLOOKUP($B$302,Samples!$A$3:$D$100,2,FALSE)='Intermediate Lookups'!$A4&amp;'Intermediate Lookups'!K$1,$B$302, ""))</f>
        <v/>
      </c>
      <c r="L307" s="10" t="str">
        <f>IF($B$302="","",IF(VLOOKUP($B$302,Samples!$A$3:$D$100,2,FALSE)='Intermediate Lookups'!$A4&amp;'Intermediate Lookups'!L$1,$B$302, ""))</f>
        <v/>
      </c>
      <c r="M307" s="10" t="str">
        <f>IF($B$302="","",IF(VLOOKUP($B$302,Samples!$A$3:$D$100,2,FALSE)='Intermediate Lookups'!$A4&amp;'Intermediate Lookups'!M$1,$B$302, ""))</f>
        <v/>
      </c>
    </row>
    <row r="308" spans="1:14" x14ac:dyDescent="0.25">
      <c r="A308" t="str">
        <f>IF(B302="","","D")</f>
        <v/>
      </c>
      <c r="B308" s="10" t="str">
        <f>IF($B$302="","",IF(VLOOKUP($B$302,Samples!$A$3:$D$100,2,FALSE)='Intermediate Lookups'!$A5&amp;'Intermediate Lookups'!B$1,$B$302, ""))</f>
        <v/>
      </c>
      <c r="C308" s="10" t="str">
        <f>IF($B$302="","",IF(VLOOKUP($B$302,Samples!$A$3:$D$100,2,FALSE)='Intermediate Lookups'!$A5&amp;'Intermediate Lookups'!C$1,$B$302, ""))</f>
        <v/>
      </c>
      <c r="D308" s="10" t="str">
        <f>IF($B$302="","",IF(VLOOKUP($B$302,Samples!$A$3:$D$100,2,FALSE)='Intermediate Lookups'!$A5&amp;'Intermediate Lookups'!D$1,$B$302, ""))</f>
        <v/>
      </c>
      <c r="E308" s="10" t="str">
        <f>IF($B$302="","",IF(VLOOKUP($B$302,Samples!$A$3:$D$100,2,FALSE)='Intermediate Lookups'!$A5&amp;'Intermediate Lookups'!E$1,$B$302, ""))</f>
        <v/>
      </c>
      <c r="F308" s="10" t="str">
        <f>IF($B$302="","",IF(VLOOKUP($B$302,Samples!$A$3:$D$100,2,FALSE)='Intermediate Lookups'!$A5&amp;'Intermediate Lookups'!F$1,$B$302, ""))</f>
        <v/>
      </c>
      <c r="G308" s="10" t="str">
        <f>IF($B$302="","",IF(VLOOKUP($B$302,Samples!$A$3:$D$100,2,FALSE)='Intermediate Lookups'!$A5&amp;'Intermediate Lookups'!G$1,$B$302, ""))</f>
        <v/>
      </c>
      <c r="H308" s="10" t="str">
        <f>IF($B$302="","",IF(VLOOKUP($B$302,Samples!$A$3:$D$100,2,FALSE)='Intermediate Lookups'!$A5&amp;'Intermediate Lookups'!H$1,$B$302, ""))</f>
        <v/>
      </c>
      <c r="I308" s="10" t="str">
        <f>IF($B$302="","",IF(VLOOKUP($B$302,Samples!$A$3:$D$100,2,FALSE)='Intermediate Lookups'!$A5&amp;'Intermediate Lookups'!I$1,$B$302, ""))</f>
        <v/>
      </c>
      <c r="J308" s="10" t="str">
        <f>IF($B$302="","",IF(VLOOKUP($B$302,Samples!$A$3:$D$100,2,FALSE)='Intermediate Lookups'!$A5&amp;'Intermediate Lookups'!J$1,$B$302, ""))</f>
        <v/>
      </c>
      <c r="K308" s="10" t="str">
        <f>IF($B$302="","",IF(VLOOKUP($B$302,Samples!$A$3:$D$100,2,FALSE)='Intermediate Lookups'!$A5&amp;'Intermediate Lookups'!K$1,$B$302, ""))</f>
        <v/>
      </c>
      <c r="L308" s="10" t="str">
        <f>IF($B$302="","",IF(VLOOKUP($B$302,Samples!$A$3:$D$100,2,FALSE)='Intermediate Lookups'!$A5&amp;'Intermediate Lookups'!L$1,$B$302, ""))</f>
        <v/>
      </c>
      <c r="M308" s="10" t="str">
        <f>IF($B$302="","",IF(VLOOKUP($B$302,Samples!$A$3:$D$100,2,FALSE)='Intermediate Lookups'!$A5&amp;'Intermediate Lookups'!M$1,$B$302, ""))</f>
        <v/>
      </c>
    </row>
    <row r="309" spans="1:14" x14ac:dyDescent="0.25">
      <c r="A309" t="str">
        <f>IF(B302="","","E")</f>
        <v/>
      </c>
      <c r="B309" s="10" t="str">
        <f>IF($B$302="","",IF(VLOOKUP($B$302,Samples!$A$3:$D$100,2,FALSE)='Intermediate Lookups'!$A6&amp;'Intermediate Lookups'!B$1,$B$302, ""))</f>
        <v/>
      </c>
      <c r="C309" s="10" t="str">
        <f>IF($B$302="","",IF(VLOOKUP($B$302,Samples!$A$3:$D$100,2,FALSE)='Intermediate Lookups'!$A6&amp;'Intermediate Lookups'!C$1,$B$302, ""))</f>
        <v/>
      </c>
      <c r="D309" s="10" t="str">
        <f>IF($B$302="","",IF(VLOOKUP($B$302,Samples!$A$3:$D$100,2,FALSE)='Intermediate Lookups'!$A6&amp;'Intermediate Lookups'!D$1,$B$302, ""))</f>
        <v/>
      </c>
      <c r="E309" s="10" t="str">
        <f>IF($B$302="","",IF(VLOOKUP($B$302,Samples!$A$3:$D$100,2,FALSE)='Intermediate Lookups'!$A6&amp;'Intermediate Lookups'!E$1,$B$302, ""))</f>
        <v/>
      </c>
      <c r="F309" s="10" t="str">
        <f>IF($B$302="","",IF(VLOOKUP($B$302,Samples!$A$3:$D$100,2,FALSE)='Intermediate Lookups'!$A6&amp;'Intermediate Lookups'!F$1,$B$302, ""))</f>
        <v/>
      </c>
      <c r="G309" s="10" t="str">
        <f>IF($B$302="","",IF(VLOOKUP($B$302,Samples!$A$3:$D$100,2,FALSE)='Intermediate Lookups'!$A6&amp;'Intermediate Lookups'!G$1,$B$302, ""))</f>
        <v/>
      </c>
      <c r="H309" s="10" t="str">
        <f>IF($B$302="","",IF(VLOOKUP($B$302,Samples!$A$3:$D$100,2,FALSE)='Intermediate Lookups'!$A6&amp;'Intermediate Lookups'!H$1,$B$302, ""))</f>
        <v/>
      </c>
      <c r="I309" s="10" t="str">
        <f>IF($B$302="","",IF(VLOOKUP($B$302,Samples!$A$3:$D$100,2,FALSE)='Intermediate Lookups'!$A6&amp;'Intermediate Lookups'!I$1,$B$302, ""))</f>
        <v/>
      </c>
      <c r="J309" s="10" t="str">
        <f>IF($B$302="","",IF(VLOOKUP($B$302,Samples!$A$3:$D$100,2,FALSE)='Intermediate Lookups'!$A6&amp;'Intermediate Lookups'!J$1,$B$302, ""))</f>
        <v/>
      </c>
      <c r="K309" s="10" t="str">
        <f>IF($B$302="","",IF(VLOOKUP($B$302,Samples!$A$3:$D$100,2,FALSE)='Intermediate Lookups'!$A6&amp;'Intermediate Lookups'!K$1,$B$302, ""))</f>
        <v/>
      </c>
      <c r="L309" s="10" t="str">
        <f>IF($B$302="","",IF(VLOOKUP($B$302,Samples!$A$3:$D$100,2,FALSE)='Intermediate Lookups'!$A6&amp;'Intermediate Lookups'!L$1,$B$302, ""))</f>
        <v/>
      </c>
      <c r="M309" s="10" t="str">
        <f>IF($B$302="","",IF(VLOOKUP($B$302,Samples!$A$3:$D$100,2,FALSE)='Intermediate Lookups'!$A6&amp;'Intermediate Lookups'!M$1,$B$302, ""))</f>
        <v/>
      </c>
    </row>
    <row r="310" spans="1:14" x14ac:dyDescent="0.25">
      <c r="A310" t="str">
        <f>IF(B302="","","F")</f>
        <v/>
      </c>
      <c r="B310" s="10" t="str">
        <f>IF($B$302="","",IF(VLOOKUP($B$302,Samples!$A$3:$D$100,2,FALSE)='Intermediate Lookups'!$A7&amp;'Intermediate Lookups'!B$1,$B$302, ""))</f>
        <v/>
      </c>
      <c r="C310" s="10" t="str">
        <f>IF($B$302="","",IF(VLOOKUP($B$302,Samples!$A$3:$D$100,2,FALSE)='Intermediate Lookups'!$A7&amp;'Intermediate Lookups'!C$1,$B$302, ""))</f>
        <v/>
      </c>
      <c r="D310" s="10" t="str">
        <f>IF($B$302="","",IF(VLOOKUP($B$302,Samples!$A$3:$D$100,2,FALSE)='Intermediate Lookups'!$A7&amp;'Intermediate Lookups'!D$1,$B$302, ""))</f>
        <v/>
      </c>
      <c r="E310" s="10" t="str">
        <f>IF($B$302="","",IF(VLOOKUP($B$302,Samples!$A$3:$D$100,2,FALSE)='Intermediate Lookups'!$A7&amp;'Intermediate Lookups'!E$1,$B$302, ""))</f>
        <v/>
      </c>
      <c r="F310" s="10" t="str">
        <f>IF($B$302="","",IF(VLOOKUP($B$302,Samples!$A$3:$D$100,2,FALSE)='Intermediate Lookups'!$A7&amp;'Intermediate Lookups'!F$1,$B$302, ""))</f>
        <v/>
      </c>
      <c r="G310" s="10" t="str">
        <f>IF($B$302="","",IF(VLOOKUP($B$302,Samples!$A$3:$D$100,2,FALSE)='Intermediate Lookups'!$A7&amp;'Intermediate Lookups'!G$1,$B$302, ""))</f>
        <v/>
      </c>
      <c r="H310" s="10" t="str">
        <f>IF($B$302="","",IF(VLOOKUP($B$302,Samples!$A$3:$D$100,2,FALSE)='Intermediate Lookups'!$A7&amp;'Intermediate Lookups'!H$1,$B$302, ""))</f>
        <v/>
      </c>
      <c r="I310" s="10" t="str">
        <f>IF($B$302="","",IF(VLOOKUP($B$302,Samples!$A$3:$D$100,2,FALSE)='Intermediate Lookups'!$A7&amp;'Intermediate Lookups'!I$1,$B$302, ""))</f>
        <v/>
      </c>
      <c r="J310" s="10" t="str">
        <f>IF($B$302="","",IF(VLOOKUP($B$302,Samples!$A$3:$D$100,2,FALSE)='Intermediate Lookups'!$A7&amp;'Intermediate Lookups'!J$1,$B$302, ""))</f>
        <v/>
      </c>
      <c r="K310" s="10" t="str">
        <f>IF($B$302="","",IF(VLOOKUP($B$302,Samples!$A$3:$D$100,2,FALSE)='Intermediate Lookups'!$A7&amp;'Intermediate Lookups'!K$1,$B$302, ""))</f>
        <v/>
      </c>
      <c r="L310" s="10" t="str">
        <f>IF($B$302="","",IF(VLOOKUP($B$302,Samples!$A$3:$D$100,2,FALSE)='Intermediate Lookups'!$A7&amp;'Intermediate Lookups'!L$1,$B$302, ""))</f>
        <v/>
      </c>
      <c r="M310" s="10" t="str">
        <f>IF($B$302="","",IF(VLOOKUP($B$302,Samples!$A$3:$D$100,2,FALSE)='Intermediate Lookups'!$A7&amp;'Intermediate Lookups'!M$1,$B$302, ""))</f>
        <v/>
      </c>
    </row>
    <row r="311" spans="1:14" x14ac:dyDescent="0.25">
      <c r="A311" t="str">
        <f>IF(B302="","","G")</f>
        <v/>
      </c>
      <c r="B311" s="10" t="str">
        <f>IF($B$302="","",IF(VLOOKUP($B$302,Samples!$A$3:$D$100,2,FALSE)='Intermediate Lookups'!$A8&amp;'Intermediate Lookups'!B$1,$B$302, ""))</f>
        <v/>
      </c>
      <c r="C311" s="10" t="str">
        <f>IF($B$302="","",IF(VLOOKUP($B$302,Samples!$A$3:$D$100,2,FALSE)='Intermediate Lookups'!$A8&amp;'Intermediate Lookups'!C$1,$B$302, ""))</f>
        <v/>
      </c>
      <c r="D311" s="10" t="str">
        <f>IF($B$302="","",IF(VLOOKUP($B$302,Samples!$A$3:$D$100,2,FALSE)='Intermediate Lookups'!$A8&amp;'Intermediate Lookups'!D$1,$B$302, ""))</f>
        <v/>
      </c>
      <c r="E311" s="10" t="str">
        <f>IF($B$302="","",IF(VLOOKUP($B$302,Samples!$A$3:$D$100,2,FALSE)='Intermediate Lookups'!$A8&amp;'Intermediate Lookups'!E$1,$B$302, ""))</f>
        <v/>
      </c>
      <c r="F311" s="10" t="str">
        <f>IF($B$302="","",IF(VLOOKUP($B$302,Samples!$A$3:$D$100,2,FALSE)='Intermediate Lookups'!$A8&amp;'Intermediate Lookups'!F$1,$B$302, ""))</f>
        <v/>
      </c>
      <c r="G311" s="10" t="str">
        <f>IF($B$302="","",IF(VLOOKUP($B$302,Samples!$A$3:$D$100,2,FALSE)='Intermediate Lookups'!$A8&amp;'Intermediate Lookups'!G$1,$B$302, ""))</f>
        <v/>
      </c>
      <c r="H311" s="10" t="str">
        <f>IF($B$302="","",IF(VLOOKUP($B$302,Samples!$A$3:$D$100,2,FALSE)='Intermediate Lookups'!$A8&amp;'Intermediate Lookups'!H$1,$B$302, ""))</f>
        <v/>
      </c>
      <c r="I311" s="10" t="str">
        <f>IF($B$302="","",IF(VLOOKUP($B$302,Samples!$A$3:$D$100,2,FALSE)='Intermediate Lookups'!$A8&amp;'Intermediate Lookups'!I$1,$B$302, ""))</f>
        <v/>
      </c>
      <c r="J311" s="10" t="str">
        <f>IF($B$302="","",IF(VLOOKUP($B$302,Samples!$A$3:$D$100,2,FALSE)='Intermediate Lookups'!$A8&amp;'Intermediate Lookups'!J$1,$B$302, ""))</f>
        <v/>
      </c>
      <c r="K311" s="10" t="str">
        <f>IF($B$302="","",IF(VLOOKUP($B$302,Samples!$A$3:$D$100,2,FALSE)='Intermediate Lookups'!$A8&amp;'Intermediate Lookups'!K$1,$B$302, ""))</f>
        <v/>
      </c>
      <c r="L311" s="10" t="str">
        <f>IF($B$302="","",IF(VLOOKUP($B$302,Samples!$A$3:$D$100,2,FALSE)='Intermediate Lookups'!$A8&amp;'Intermediate Lookups'!L$1,$B$302, ""))</f>
        <v/>
      </c>
      <c r="M311" s="10" t="str">
        <f>IF($B$302="","",IF(VLOOKUP($B$302,Samples!$A$3:$D$100,2,FALSE)='Intermediate Lookups'!$A8&amp;'Intermediate Lookups'!M$1,$B$302, ""))</f>
        <v/>
      </c>
    </row>
    <row r="312" spans="1:14" x14ac:dyDescent="0.25">
      <c r="A312" t="str">
        <f>IF(B302="","","H")</f>
        <v/>
      </c>
      <c r="B312" s="10" t="str">
        <f>IF($B$302="","",IF(VLOOKUP($B$302,Samples!$A$3:$D$100,2,FALSE)='Intermediate Lookups'!$A9&amp;'Intermediate Lookups'!B$1,$B$302, ""))</f>
        <v/>
      </c>
      <c r="C312" s="10" t="str">
        <f>IF($B$302="","",IF(VLOOKUP($B$302,Samples!$A$3:$D$100,2,FALSE)='Intermediate Lookups'!$A9&amp;'Intermediate Lookups'!C$1,$B$302, ""))</f>
        <v/>
      </c>
      <c r="D312" s="10" t="str">
        <f>IF($B$302="","",IF(VLOOKUP($B$302,Samples!$A$3:$D$100,2,FALSE)='Intermediate Lookups'!$A9&amp;'Intermediate Lookups'!D$1,$B$302, ""))</f>
        <v/>
      </c>
      <c r="E312" s="10" t="str">
        <f>IF($B$302="","",IF(VLOOKUP($B$302,Samples!$A$3:$D$100,2,FALSE)='Intermediate Lookups'!$A9&amp;'Intermediate Lookups'!E$1,$B$302, ""))</f>
        <v/>
      </c>
      <c r="F312" s="10" t="str">
        <f>IF($B$302="","",IF(VLOOKUP($B$302,Samples!$A$3:$D$100,2,FALSE)='Intermediate Lookups'!$A9&amp;'Intermediate Lookups'!F$1,$B$302, ""))</f>
        <v/>
      </c>
      <c r="G312" s="10" t="str">
        <f>IF($B$302="","",IF(VLOOKUP($B$302,Samples!$A$3:$D$100,2,FALSE)='Intermediate Lookups'!$A9&amp;'Intermediate Lookups'!G$1,$B$302, ""))</f>
        <v/>
      </c>
      <c r="H312" s="10" t="str">
        <f>IF($B$302="","",IF(VLOOKUP($B$302,Samples!$A$3:$D$100,2,FALSE)='Intermediate Lookups'!$A9&amp;'Intermediate Lookups'!H$1,$B$302, ""))</f>
        <v/>
      </c>
      <c r="I312" s="10" t="str">
        <f>IF($B$302="","",IF(VLOOKUP($B$302,Samples!$A$3:$D$100,2,FALSE)='Intermediate Lookups'!$A9&amp;'Intermediate Lookups'!I$1,$B$302, ""))</f>
        <v/>
      </c>
      <c r="J312" s="10" t="str">
        <f>IF($B$302="","",IF(VLOOKUP($B$302,Samples!$A$3:$D$100,2,FALSE)='Intermediate Lookups'!$A9&amp;'Intermediate Lookups'!J$1,$B$302, ""))</f>
        <v/>
      </c>
      <c r="K312" s="10" t="str">
        <f>IF($B$302="","",IF(VLOOKUP($B$302,Samples!$A$3:$D$100,2,FALSE)='Intermediate Lookups'!$A9&amp;'Intermediate Lookups'!K$1,$B$302, ""))</f>
        <v/>
      </c>
      <c r="L312" s="10" t="str">
        <f>IF($B$302="","",IF(VLOOKUP($B$302,Samples!$A$3:$D$100,2,FALSE)='Intermediate Lookups'!$A9&amp;'Intermediate Lookups'!L$1,$B$302, ""))</f>
        <v/>
      </c>
      <c r="M312" s="10" t="str">
        <f>IF($B$302="","",IF(VLOOKUP($B$302,Samples!$A$3:$D$100,2,FALSE)='Intermediate Lookups'!$A9&amp;'Intermediate Lookups'!M$1,$B$302, ""))</f>
        <v/>
      </c>
    </row>
    <row r="314" spans="1:14" x14ac:dyDescent="0.25">
      <c r="A314" t="str">
        <f>IF(B314="","","Pipetting step")</f>
        <v/>
      </c>
      <c r="B314" t="str">
        <f>IF(ISBLANK(Samples!A79),"",Samples!A79)</f>
        <v/>
      </c>
      <c r="C314" t="str">
        <f>IF(B314="","",VLOOKUP(B314,Samples!$A$3:$D$100,4,FALSE))</f>
        <v/>
      </c>
      <c r="D314" t="str">
        <f>IF(B314="","",8)</f>
        <v/>
      </c>
      <c r="E314" t="str">
        <f>IF(B314="","",12)</f>
        <v/>
      </c>
      <c r="F314" t="str">
        <f>IF(B314="","","Standard")</f>
        <v/>
      </c>
      <c r="G314" t="str">
        <f>IF(B314="","","Color")</f>
        <v/>
      </c>
      <c r="I314" t="str">
        <f>IF(B314="","",6)</f>
        <v/>
      </c>
      <c r="J314" t="str">
        <f>IF(B314="","",6)</f>
        <v/>
      </c>
      <c r="K314" t="str">
        <f>IF(B314="","","Normal")</f>
        <v/>
      </c>
      <c r="L314" t="str">
        <f>IF(B314="","","Single-channel")</f>
        <v/>
      </c>
      <c r="M314" t="str">
        <f>IF(B314="","","No")</f>
        <v/>
      </c>
      <c r="N314" t="str">
        <f>IF(B314="","","No")</f>
        <v/>
      </c>
    </row>
    <row r="315" spans="1:14" x14ac:dyDescent="0.25">
      <c r="M315" t="str">
        <f>IF(B314="","","Per well")</f>
        <v/>
      </c>
      <c r="N315" t="str">
        <f>IF(B314="","","On source")</f>
        <v/>
      </c>
    </row>
    <row r="316" spans="1:14" x14ac:dyDescent="0.25">
      <c r="B316" t="str">
        <f>IF(B314="","",1)</f>
        <v/>
      </c>
      <c r="C316" t="str">
        <f>IF(B314="","",2)</f>
        <v/>
      </c>
      <c r="D316" t="str">
        <f>IF(B314="","",3)</f>
        <v/>
      </c>
      <c r="E316" t="str">
        <f>IF(B314="","",4)</f>
        <v/>
      </c>
      <c r="F316" t="str">
        <f>IF(B314="","",5)</f>
        <v/>
      </c>
      <c r="G316" t="str">
        <f>IF(B314="","",6)</f>
        <v/>
      </c>
      <c r="H316" t="str">
        <f>IF(B314="","",7)</f>
        <v/>
      </c>
      <c r="I316" t="str">
        <f>IF(B314="","",8)</f>
        <v/>
      </c>
      <c r="J316" t="str">
        <f>IF(B314="","",9)</f>
        <v/>
      </c>
      <c r="K316" t="str">
        <f>IF(B314="","",10)</f>
        <v/>
      </c>
      <c r="L316" t="str">
        <f>IF(B314="","",11)</f>
        <v/>
      </c>
      <c r="M316" t="str">
        <f>IF(B314="","",12)</f>
        <v/>
      </c>
    </row>
    <row r="317" spans="1:14" x14ac:dyDescent="0.25">
      <c r="A317" t="str">
        <f>IF(B314="","","A")</f>
        <v/>
      </c>
      <c r="B317" s="10" t="str">
        <f>IF($B$314="","",IF(VLOOKUP($B$314,Samples!$A$3:$D$100,2,FALSE)='Intermediate Lookups'!$A2&amp;'Intermediate Lookups'!B$1,$B$314, ""))</f>
        <v/>
      </c>
      <c r="C317" s="10" t="str">
        <f>IF($B$314="","",IF(VLOOKUP($B$314,Samples!$A$3:$D$100,2,FALSE)='Intermediate Lookups'!$A2&amp;'Intermediate Lookups'!C$1,$B$314, ""))</f>
        <v/>
      </c>
      <c r="D317" s="10" t="str">
        <f>IF($B$314="","",IF(VLOOKUP($B$314,Samples!$A$3:$D$100,2,FALSE)='Intermediate Lookups'!$A2&amp;'Intermediate Lookups'!D$1,$B$314, ""))</f>
        <v/>
      </c>
      <c r="E317" s="10" t="str">
        <f>IF($B$314="","",IF(VLOOKUP($B$314,Samples!$A$3:$D$100,2,FALSE)='Intermediate Lookups'!$A2&amp;'Intermediate Lookups'!E$1,$B$314, ""))</f>
        <v/>
      </c>
      <c r="F317" s="10" t="str">
        <f>IF($B$314="","",IF(VLOOKUP($B$314,Samples!$A$3:$D$100,2,FALSE)='Intermediate Lookups'!$A2&amp;'Intermediate Lookups'!F$1,$B$314, ""))</f>
        <v/>
      </c>
      <c r="G317" s="10" t="str">
        <f>IF($B$314="","",IF(VLOOKUP($B$314,Samples!$A$3:$D$100,2,FALSE)='Intermediate Lookups'!$A2&amp;'Intermediate Lookups'!G$1,$B$314, ""))</f>
        <v/>
      </c>
      <c r="H317" s="10" t="str">
        <f>IF($B$314="","",IF(VLOOKUP($B$314,Samples!$A$3:$D$100,2,FALSE)='Intermediate Lookups'!$A2&amp;'Intermediate Lookups'!H$1,$B$314, ""))</f>
        <v/>
      </c>
      <c r="I317" s="10" t="str">
        <f>IF($B$314="","",IF(VLOOKUP($B$314,Samples!$A$3:$D$100,2,FALSE)='Intermediate Lookups'!$A2&amp;'Intermediate Lookups'!I$1,$B$314, ""))</f>
        <v/>
      </c>
      <c r="J317" s="10" t="str">
        <f>IF($B$314="","",IF(VLOOKUP($B$314,Samples!$A$3:$D$100,2,FALSE)='Intermediate Lookups'!$A2&amp;'Intermediate Lookups'!J$1,$B$314, ""))</f>
        <v/>
      </c>
      <c r="K317" s="10" t="str">
        <f>IF($B$314="","",IF(VLOOKUP($B$314,Samples!$A$3:$D$100,2,FALSE)='Intermediate Lookups'!$A2&amp;'Intermediate Lookups'!K$1,$B$314, ""))</f>
        <v/>
      </c>
      <c r="L317" s="10" t="str">
        <f>IF($B$314="","",IF(VLOOKUP($B$314,Samples!$A$3:$D$100,2,FALSE)='Intermediate Lookups'!$A2&amp;'Intermediate Lookups'!L$1,$B$314, ""))</f>
        <v/>
      </c>
      <c r="M317" s="10" t="str">
        <f>IF($B$314="","",IF(VLOOKUP($B$314,Samples!$A$3:$D$100,2,FALSE)='Intermediate Lookups'!$A2&amp;'Intermediate Lookups'!M$1,$B$314, ""))</f>
        <v/>
      </c>
    </row>
    <row r="318" spans="1:14" x14ac:dyDescent="0.25">
      <c r="A318" t="str">
        <f>IF(B314="","","B")</f>
        <v/>
      </c>
      <c r="B318" s="10" t="str">
        <f>IF($B$314="","",IF(VLOOKUP($B$314,Samples!$A$3:$D$100,2,FALSE)='Intermediate Lookups'!$A3&amp;'Intermediate Lookups'!B$1,$B$314, ""))</f>
        <v/>
      </c>
      <c r="C318" s="10" t="str">
        <f>IF($B$314="","",IF(VLOOKUP($B$314,Samples!$A$3:$D$100,2,FALSE)='Intermediate Lookups'!$A3&amp;'Intermediate Lookups'!C$1,$B$314, ""))</f>
        <v/>
      </c>
      <c r="D318" s="10" t="str">
        <f>IF($B$314="","",IF(VLOOKUP($B$314,Samples!$A$3:$D$100,2,FALSE)='Intermediate Lookups'!$A3&amp;'Intermediate Lookups'!D$1,$B$314, ""))</f>
        <v/>
      </c>
      <c r="E318" s="10" t="str">
        <f>IF($B$314="","",IF(VLOOKUP($B$314,Samples!$A$3:$D$100,2,FALSE)='Intermediate Lookups'!$A3&amp;'Intermediate Lookups'!E$1,$B$314, ""))</f>
        <v/>
      </c>
      <c r="F318" s="10" t="str">
        <f>IF($B$314="","",IF(VLOOKUP($B$314,Samples!$A$3:$D$100,2,FALSE)='Intermediate Lookups'!$A3&amp;'Intermediate Lookups'!F$1,$B$314, ""))</f>
        <v/>
      </c>
      <c r="G318" s="10" t="str">
        <f>IF($B$314="","",IF(VLOOKUP($B$314,Samples!$A$3:$D$100,2,FALSE)='Intermediate Lookups'!$A3&amp;'Intermediate Lookups'!G$1,$B$314, ""))</f>
        <v/>
      </c>
      <c r="H318" s="10" t="str">
        <f>IF($B$314="","",IF(VLOOKUP($B$314,Samples!$A$3:$D$100,2,FALSE)='Intermediate Lookups'!$A3&amp;'Intermediate Lookups'!H$1,$B$314, ""))</f>
        <v/>
      </c>
      <c r="I318" s="10" t="str">
        <f>IF($B$314="","",IF(VLOOKUP($B$314,Samples!$A$3:$D$100,2,FALSE)='Intermediate Lookups'!$A3&amp;'Intermediate Lookups'!I$1,$B$314, ""))</f>
        <v/>
      </c>
      <c r="J318" s="10" t="str">
        <f>IF($B$314="","",IF(VLOOKUP($B$314,Samples!$A$3:$D$100,2,FALSE)='Intermediate Lookups'!$A3&amp;'Intermediate Lookups'!J$1,$B$314, ""))</f>
        <v/>
      </c>
      <c r="K318" s="10" t="str">
        <f>IF($B$314="","",IF(VLOOKUP($B$314,Samples!$A$3:$D$100,2,FALSE)='Intermediate Lookups'!$A3&amp;'Intermediate Lookups'!K$1,$B$314, ""))</f>
        <v/>
      </c>
      <c r="L318" s="10" t="str">
        <f>IF($B$314="","",IF(VLOOKUP($B$314,Samples!$A$3:$D$100,2,FALSE)='Intermediate Lookups'!$A3&amp;'Intermediate Lookups'!L$1,$B$314, ""))</f>
        <v/>
      </c>
      <c r="M318" s="10" t="str">
        <f>IF($B$314="","",IF(VLOOKUP($B$314,Samples!$A$3:$D$100,2,FALSE)='Intermediate Lookups'!$A3&amp;'Intermediate Lookups'!M$1,$B$314, ""))</f>
        <v/>
      </c>
    </row>
    <row r="319" spans="1:14" x14ac:dyDescent="0.25">
      <c r="A319" t="str">
        <f>IF(B314="","","C")</f>
        <v/>
      </c>
      <c r="B319" s="10" t="str">
        <f>IF($B$314="","",IF(VLOOKUP($B$314,Samples!$A$3:$D$100,2,FALSE)='Intermediate Lookups'!$A4&amp;'Intermediate Lookups'!B$1,$B$314, ""))</f>
        <v/>
      </c>
      <c r="C319" s="10" t="str">
        <f>IF($B$314="","",IF(VLOOKUP($B$314,Samples!$A$3:$D$100,2,FALSE)='Intermediate Lookups'!$A4&amp;'Intermediate Lookups'!C$1,$B$314, ""))</f>
        <v/>
      </c>
      <c r="D319" s="10" t="str">
        <f>IF($B$314="","",IF(VLOOKUP($B$314,Samples!$A$3:$D$100,2,FALSE)='Intermediate Lookups'!$A4&amp;'Intermediate Lookups'!D$1,$B$314, ""))</f>
        <v/>
      </c>
      <c r="E319" s="10" t="str">
        <f>IF($B$314="","",IF(VLOOKUP($B$314,Samples!$A$3:$D$100,2,FALSE)='Intermediate Lookups'!$A4&amp;'Intermediate Lookups'!E$1,$B$314, ""))</f>
        <v/>
      </c>
      <c r="F319" s="10" t="str">
        <f>IF($B$314="","",IF(VLOOKUP($B$314,Samples!$A$3:$D$100,2,FALSE)='Intermediate Lookups'!$A4&amp;'Intermediate Lookups'!F$1,$B$314, ""))</f>
        <v/>
      </c>
      <c r="G319" s="10" t="str">
        <f>IF($B$314="","",IF(VLOOKUP($B$314,Samples!$A$3:$D$100,2,FALSE)='Intermediate Lookups'!$A4&amp;'Intermediate Lookups'!G$1,$B$314, ""))</f>
        <v/>
      </c>
      <c r="H319" s="10" t="str">
        <f>IF($B$314="","",IF(VLOOKUP($B$314,Samples!$A$3:$D$100,2,FALSE)='Intermediate Lookups'!$A4&amp;'Intermediate Lookups'!H$1,$B$314, ""))</f>
        <v/>
      </c>
      <c r="I319" s="10" t="str">
        <f>IF($B$314="","",IF(VLOOKUP($B$314,Samples!$A$3:$D$100,2,FALSE)='Intermediate Lookups'!$A4&amp;'Intermediate Lookups'!I$1,$B$314, ""))</f>
        <v/>
      </c>
      <c r="J319" s="10" t="str">
        <f>IF($B$314="","",IF(VLOOKUP($B$314,Samples!$A$3:$D$100,2,FALSE)='Intermediate Lookups'!$A4&amp;'Intermediate Lookups'!J$1,$B$314, ""))</f>
        <v/>
      </c>
      <c r="K319" s="10" t="str">
        <f>IF($B$314="","",IF(VLOOKUP($B$314,Samples!$A$3:$D$100,2,FALSE)='Intermediate Lookups'!$A4&amp;'Intermediate Lookups'!K$1,$B$314, ""))</f>
        <v/>
      </c>
      <c r="L319" s="10" t="str">
        <f>IF($B$314="","",IF(VLOOKUP($B$314,Samples!$A$3:$D$100,2,FALSE)='Intermediate Lookups'!$A4&amp;'Intermediate Lookups'!L$1,$B$314, ""))</f>
        <v/>
      </c>
      <c r="M319" s="10" t="str">
        <f>IF($B$314="","",IF(VLOOKUP($B$314,Samples!$A$3:$D$100,2,FALSE)='Intermediate Lookups'!$A4&amp;'Intermediate Lookups'!M$1,$B$314, ""))</f>
        <v/>
      </c>
    </row>
    <row r="320" spans="1:14" x14ac:dyDescent="0.25">
      <c r="A320" t="str">
        <f>IF(B314="","","D")</f>
        <v/>
      </c>
      <c r="B320" s="10" t="str">
        <f>IF($B$314="","",IF(VLOOKUP($B$314,Samples!$A$3:$D$100,2,FALSE)='Intermediate Lookups'!$A5&amp;'Intermediate Lookups'!B$1,$B$314, ""))</f>
        <v/>
      </c>
      <c r="C320" s="10" t="str">
        <f>IF($B$314="","",IF(VLOOKUP($B$314,Samples!$A$3:$D$100,2,FALSE)='Intermediate Lookups'!$A5&amp;'Intermediate Lookups'!C$1,$B$314, ""))</f>
        <v/>
      </c>
      <c r="D320" s="10" t="str">
        <f>IF($B$314="","",IF(VLOOKUP($B$314,Samples!$A$3:$D$100,2,FALSE)='Intermediate Lookups'!$A5&amp;'Intermediate Lookups'!D$1,$B$314, ""))</f>
        <v/>
      </c>
      <c r="E320" s="10" t="str">
        <f>IF($B$314="","",IF(VLOOKUP($B$314,Samples!$A$3:$D$100,2,FALSE)='Intermediate Lookups'!$A5&amp;'Intermediate Lookups'!E$1,$B$314, ""))</f>
        <v/>
      </c>
      <c r="F320" s="10" t="str">
        <f>IF($B$314="","",IF(VLOOKUP($B$314,Samples!$A$3:$D$100,2,FALSE)='Intermediate Lookups'!$A5&amp;'Intermediate Lookups'!F$1,$B$314, ""))</f>
        <v/>
      </c>
      <c r="G320" s="10" t="str">
        <f>IF($B$314="","",IF(VLOOKUP($B$314,Samples!$A$3:$D$100,2,FALSE)='Intermediate Lookups'!$A5&amp;'Intermediate Lookups'!G$1,$B$314, ""))</f>
        <v/>
      </c>
      <c r="H320" s="10" t="str">
        <f>IF($B$314="","",IF(VLOOKUP($B$314,Samples!$A$3:$D$100,2,FALSE)='Intermediate Lookups'!$A5&amp;'Intermediate Lookups'!H$1,$B$314, ""))</f>
        <v/>
      </c>
      <c r="I320" s="10" t="str">
        <f>IF($B$314="","",IF(VLOOKUP($B$314,Samples!$A$3:$D$100,2,FALSE)='Intermediate Lookups'!$A5&amp;'Intermediate Lookups'!I$1,$B$314, ""))</f>
        <v/>
      </c>
      <c r="J320" s="10" t="str">
        <f>IF($B$314="","",IF(VLOOKUP($B$314,Samples!$A$3:$D$100,2,FALSE)='Intermediate Lookups'!$A5&amp;'Intermediate Lookups'!J$1,$B$314, ""))</f>
        <v/>
      </c>
      <c r="K320" s="10" t="str">
        <f>IF($B$314="","",IF(VLOOKUP($B$314,Samples!$A$3:$D$100,2,FALSE)='Intermediate Lookups'!$A5&amp;'Intermediate Lookups'!K$1,$B$314, ""))</f>
        <v/>
      </c>
      <c r="L320" s="10" t="str">
        <f>IF($B$314="","",IF(VLOOKUP($B$314,Samples!$A$3:$D$100,2,FALSE)='Intermediate Lookups'!$A5&amp;'Intermediate Lookups'!L$1,$B$314, ""))</f>
        <v/>
      </c>
      <c r="M320" s="10" t="str">
        <f>IF($B$314="","",IF(VLOOKUP($B$314,Samples!$A$3:$D$100,2,FALSE)='Intermediate Lookups'!$A5&amp;'Intermediate Lookups'!M$1,$B$314, ""))</f>
        <v/>
      </c>
    </row>
    <row r="321" spans="1:14" x14ac:dyDescent="0.25">
      <c r="A321" t="str">
        <f>IF(B314="","","E")</f>
        <v/>
      </c>
      <c r="B321" s="10" t="str">
        <f>IF($B$314="","",IF(VLOOKUP($B$314,Samples!$A$3:$D$100,2,FALSE)='Intermediate Lookups'!$A6&amp;'Intermediate Lookups'!B$1,$B$314, ""))</f>
        <v/>
      </c>
      <c r="C321" s="10" t="str">
        <f>IF($B$314="","",IF(VLOOKUP($B$314,Samples!$A$3:$D$100,2,FALSE)='Intermediate Lookups'!$A6&amp;'Intermediate Lookups'!C$1,$B$314, ""))</f>
        <v/>
      </c>
      <c r="D321" s="10" t="str">
        <f>IF($B$314="","",IF(VLOOKUP($B$314,Samples!$A$3:$D$100,2,FALSE)='Intermediate Lookups'!$A6&amp;'Intermediate Lookups'!D$1,$B$314, ""))</f>
        <v/>
      </c>
      <c r="E321" s="10" t="str">
        <f>IF($B$314="","",IF(VLOOKUP($B$314,Samples!$A$3:$D$100,2,FALSE)='Intermediate Lookups'!$A6&amp;'Intermediate Lookups'!E$1,$B$314, ""))</f>
        <v/>
      </c>
      <c r="F321" s="10" t="str">
        <f>IF($B$314="","",IF(VLOOKUP($B$314,Samples!$A$3:$D$100,2,FALSE)='Intermediate Lookups'!$A6&amp;'Intermediate Lookups'!F$1,$B$314, ""))</f>
        <v/>
      </c>
      <c r="G321" s="10" t="str">
        <f>IF($B$314="","",IF(VLOOKUP($B$314,Samples!$A$3:$D$100,2,FALSE)='Intermediate Lookups'!$A6&amp;'Intermediate Lookups'!G$1,$B$314, ""))</f>
        <v/>
      </c>
      <c r="H321" s="10" t="str">
        <f>IF($B$314="","",IF(VLOOKUP($B$314,Samples!$A$3:$D$100,2,FALSE)='Intermediate Lookups'!$A6&amp;'Intermediate Lookups'!H$1,$B$314, ""))</f>
        <v/>
      </c>
      <c r="I321" s="10" t="str">
        <f>IF($B$314="","",IF(VLOOKUP($B$314,Samples!$A$3:$D$100,2,FALSE)='Intermediate Lookups'!$A6&amp;'Intermediate Lookups'!I$1,$B$314, ""))</f>
        <v/>
      </c>
      <c r="J321" s="10" t="str">
        <f>IF($B$314="","",IF(VLOOKUP($B$314,Samples!$A$3:$D$100,2,FALSE)='Intermediate Lookups'!$A6&amp;'Intermediate Lookups'!J$1,$B$314, ""))</f>
        <v/>
      </c>
      <c r="K321" s="10" t="str">
        <f>IF($B$314="","",IF(VLOOKUP($B$314,Samples!$A$3:$D$100,2,FALSE)='Intermediate Lookups'!$A6&amp;'Intermediate Lookups'!K$1,$B$314, ""))</f>
        <v/>
      </c>
      <c r="L321" s="10" t="str">
        <f>IF($B$314="","",IF(VLOOKUP($B$314,Samples!$A$3:$D$100,2,FALSE)='Intermediate Lookups'!$A6&amp;'Intermediate Lookups'!L$1,$B$314, ""))</f>
        <v/>
      </c>
      <c r="M321" s="10" t="str">
        <f>IF($B$314="","",IF(VLOOKUP($B$314,Samples!$A$3:$D$100,2,FALSE)='Intermediate Lookups'!$A6&amp;'Intermediate Lookups'!M$1,$B$314, ""))</f>
        <v/>
      </c>
    </row>
    <row r="322" spans="1:14" x14ac:dyDescent="0.25">
      <c r="A322" t="str">
        <f>IF(B314="","","F")</f>
        <v/>
      </c>
      <c r="B322" s="10" t="str">
        <f>IF($B$314="","",IF(VLOOKUP($B$314,Samples!$A$3:$D$100,2,FALSE)='Intermediate Lookups'!$A7&amp;'Intermediate Lookups'!B$1,$B$314, ""))</f>
        <v/>
      </c>
      <c r="C322" s="10" t="str">
        <f>IF($B$314="","",IF(VLOOKUP($B$314,Samples!$A$3:$D$100,2,FALSE)='Intermediate Lookups'!$A7&amp;'Intermediate Lookups'!C$1,$B$314, ""))</f>
        <v/>
      </c>
      <c r="D322" s="10" t="str">
        <f>IF($B$314="","",IF(VLOOKUP($B$314,Samples!$A$3:$D$100,2,FALSE)='Intermediate Lookups'!$A7&amp;'Intermediate Lookups'!D$1,$B$314, ""))</f>
        <v/>
      </c>
      <c r="E322" s="10" t="str">
        <f>IF($B$314="","",IF(VLOOKUP($B$314,Samples!$A$3:$D$100,2,FALSE)='Intermediate Lookups'!$A7&amp;'Intermediate Lookups'!E$1,$B$314, ""))</f>
        <v/>
      </c>
      <c r="F322" s="10" t="str">
        <f>IF($B$314="","",IF(VLOOKUP($B$314,Samples!$A$3:$D$100,2,FALSE)='Intermediate Lookups'!$A7&amp;'Intermediate Lookups'!F$1,$B$314, ""))</f>
        <v/>
      </c>
      <c r="G322" s="10" t="str">
        <f>IF($B$314="","",IF(VLOOKUP($B$314,Samples!$A$3:$D$100,2,FALSE)='Intermediate Lookups'!$A7&amp;'Intermediate Lookups'!G$1,$B$314, ""))</f>
        <v/>
      </c>
      <c r="H322" s="10" t="str">
        <f>IF($B$314="","",IF(VLOOKUP($B$314,Samples!$A$3:$D$100,2,FALSE)='Intermediate Lookups'!$A7&amp;'Intermediate Lookups'!H$1,$B$314, ""))</f>
        <v/>
      </c>
      <c r="I322" s="10" t="str">
        <f>IF($B$314="","",IF(VLOOKUP($B$314,Samples!$A$3:$D$100,2,FALSE)='Intermediate Lookups'!$A7&amp;'Intermediate Lookups'!I$1,$B$314, ""))</f>
        <v/>
      </c>
      <c r="J322" s="10" t="str">
        <f>IF($B$314="","",IF(VLOOKUP($B$314,Samples!$A$3:$D$100,2,FALSE)='Intermediate Lookups'!$A7&amp;'Intermediate Lookups'!J$1,$B$314, ""))</f>
        <v/>
      </c>
      <c r="K322" s="10" t="str">
        <f>IF($B$314="","",IF(VLOOKUP($B$314,Samples!$A$3:$D$100,2,FALSE)='Intermediate Lookups'!$A7&amp;'Intermediate Lookups'!K$1,$B$314, ""))</f>
        <v/>
      </c>
      <c r="L322" s="10" t="str">
        <f>IF($B$314="","",IF(VLOOKUP($B$314,Samples!$A$3:$D$100,2,FALSE)='Intermediate Lookups'!$A7&amp;'Intermediate Lookups'!L$1,$B$314, ""))</f>
        <v/>
      </c>
      <c r="M322" s="10" t="str">
        <f>IF($B$314="","",IF(VLOOKUP($B$314,Samples!$A$3:$D$100,2,FALSE)='Intermediate Lookups'!$A7&amp;'Intermediate Lookups'!M$1,$B$314, ""))</f>
        <v/>
      </c>
    </row>
    <row r="323" spans="1:14" x14ac:dyDescent="0.25">
      <c r="A323" t="str">
        <f>IF(B314="","","G")</f>
        <v/>
      </c>
      <c r="B323" s="10" t="str">
        <f>IF($B$314="","",IF(VLOOKUP($B$314,Samples!$A$3:$D$100,2,FALSE)='Intermediate Lookups'!$A8&amp;'Intermediate Lookups'!B$1,$B$314, ""))</f>
        <v/>
      </c>
      <c r="C323" s="10" t="str">
        <f>IF($B$314="","",IF(VLOOKUP($B$314,Samples!$A$3:$D$100,2,FALSE)='Intermediate Lookups'!$A8&amp;'Intermediate Lookups'!C$1,$B$314, ""))</f>
        <v/>
      </c>
      <c r="D323" s="10" t="str">
        <f>IF($B$314="","",IF(VLOOKUP($B$314,Samples!$A$3:$D$100,2,FALSE)='Intermediate Lookups'!$A8&amp;'Intermediate Lookups'!D$1,$B$314, ""))</f>
        <v/>
      </c>
      <c r="E323" s="10" t="str">
        <f>IF($B$314="","",IF(VLOOKUP($B$314,Samples!$A$3:$D$100,2,FALSE)='Intermediate Lookups'!$A8&amp;'Intermediate Lookups'!E$1,$B$314, ""))</f>
        <v/>
      </c>
      <c r="F323" s="10" t="str">
        <f>IF($B$314="","",IF(VLOOKUP($B$314,Samples!$A$3:$D$100,2,FALSE)='Intermediate Lookups'!$A8&amp;'Intermediate Lookups'!F$1,$B$314, ""))</f>
        <v/>
      </c>
      <c r="G323" s="10" t="str">
        <f>IF($B$314="","",IF(VLOOKUP($B$314,Samples!$A$3:$D$100,2,FALSE)='Intermediate Lookups'!$A8&amp;'Intermediate Lookups'!G$1,$B$314, ""))</f>
        <v/>
      </c>
      <c r="H323" s="10" t="str">
        <f>IF($B$314="","",IF(VLOOKUP($B$314,Samples!$A$3:$D$100,2,FALSE)='Intermediate Lookups'!$A8&amp;'Intermediate Lookups'!H$1,$B$314, ""))</f>
        <v/>
      </c>
      <c r="I323" s="10" t="str">
        <f>IF($B$314="","",IF(VLOOKUP($B$314,Samples!$A$3:$D$100,2,FALSE)='Intermediate Lookups'!$A8&amp;'Intermediate Lookups'!I$1,$B$314, ""))</f>
        <v/>
      </c>
      <c r="J323" s="10" t="str">
        <f>IF($B$314="","",IF(VLOOKUP($B$314,Samples!$A$3:$D$100,2,FALSE)='Intermediate Lookups'!$A8&amp;'Intermediate Lookups'!J$1,$B$314, ""))</f>
        <v/>
      </c>
      <c r="K323" s="10" t="str">
        <f>IF($B$314="","",IF(VLOOKUP($B$314,Samples!$A$3:$D$100,2,FALSE)='Intermediate Lookups'!$A8&amp;'Intermediate Lookups'!K$1,$B$314, ""))</f>
        <v/>
      </c>
      <c r="L323" s="10" t="str">
        <f>IF($B$314="","",IF(VLOOKUP($B$314,Samples!$A$3:$D$100,2,FALSE)='Intermediate Lookups'!$A8&amp;'Intermediate Lookups'!L$1,$B$314, ""))</f>
        <v/>
      </c>
      <c r="M323" s="10" t="str">
        <f>IF($B$314="","",IF(VLOOKUP($B$314,Samples!$A$3:$D$100,2,FALSE)='Intermediate Lookups'!$A8&amp;'Intermediate Lookups'!M$1,$B$314, ""))</f>
        <v/>
      </c>
    </row>
    <row r="324" spans="1:14" x14ac:dyDescent="0.25">
      <c r="A324" t="str">
        <f>IF(B314="","","H")</f>
        <v/>
      </c>
      <c r="B324" s="10" t="str">
        <f>IF($B$314="","",IF(VLOOKUP($B$314,Samples!$A$3:$D$100,2,FALSE)='Intermediate Lookups'!$A9&amp;'Intermediate Lookups'!B$1,$B$314, ""))</f>
        <v/>
      </c>
      <c r="C324" s="10" t="str">
        <f>IF($B$314="","",IF(VLOOKUP($B$314,Samples!$A$3:$D$100,2,FALSE)='Intermediate Lookups'!$A9&amp;'Intermediate Lookups'!C$1,$B$314, ""))</f>
        <v/>
      </c>
      <c r="D324" s="10" t="str">
        <f>IF($B$314="","",IF(VLOOKUP($B$314,Samples!$A$3:$D$100,2,FALSE)='Intermediate Lookups'!$A9&amp;'Intermediate Lookups'!D$1,$B$314, ""))</f>
        <v/>
      </c>
      <c r="E324" s="10" t="str">
        <f>IF($B$314="","",IF(VLOOKUP($B$314,Samples!$A$3:$D$100,2,FALSE)='Intermediate Lookups'!$A9&amp;'Intermediate Lookups'!E$1,$B$314, ""))</f>
        <v/>
      </c>
      <c r="F324" s="10" t="str">
        <f>IF($B$314="","",IF(VLOOKUP($B$314,Samples!$A$3:$D$100,2,FALSE)='Intermediate Lookups'!$A9&amp;'Intermediate Lookups'!F$1,$B$314, ""))</f>
        <v/>
      </c>
      <c r="G324" s="10" t="str">
        <f>IF($B$314="","",IF(VLOOKUP($B$314,Samples!$A$3:$D$100,2,FALSE)='Intermediate Lookups'!$A9&amp;'Intermediate Lookups'!G$1,$B$314, ""))</f>
        <v/>
      </c>
      <c r="H324" s="10" t="str">
        <f>IF($B$314="","",IF(VLOOKUP($B$314,Samples!$A$3:$D$100,2,FALSE)='Intermediate Lookups'!$A9&amp;'Intermediate Lookups'!H$1,$B$314, ""))</f>
        <v/>
      </c>
      <c r="I324" s="10" t="str">
        <f>IF($B$314="","",IF(VLOOKUP($B$314,Samples!$A$3:$D$100,2,FALSE)='Intermediate Lookups'!$A9&amp;'Intermediate Lookups'!I$1,$B$314, ""))</f>
        <v/>
      </c>
      <c r="J324" s="10" t="str">
        <f>IF($B$314="","",IF(VLOOKUP($B$314,Samples!$A$3:$D$100,2,FALSE)='Intermediate Lookups'!$A9&amp;'Intermediate Lookups'!J$1,$B$314, ""))</f>
        <v/>
      </c>
      <c r="K324" s="10" t="str">
        <f>IF($B$314="","",IF(VLOOKUP($B$314,Samples!$A$3:$D$100,2,FALSE)='Intermediate Lookups'!$A9&amp;'Intermediate Lookups'!K$1,$B$314, ""))</f>
        <v/>
      </c>
      <c r="L324" s="10" t="str">
        <f>IF($B$314="","",IF(VLOOKUP($B$314,Samples!$A$3:$D$100,2,FALSE)='Intermediate Lookups'!$A9&amp;'Intermediate Lookups'!L$1,$B$314, ""))</f>
        <v/>
      </c>
      <c r="M324" s="10" t="str">
        <f>IF($B$314="","",IF(VLOOKUP($B$314,Samples!$A$3:$D$100,2,FALSE)='Intermediate Lookups'!$A9&amp;'Intermediate Lookups'!M$1,$B$314, ""))</f>
        <v/>
      </c>
    </row>
    <row r="326" spans="1:14" x14ac:dyDescent="0.25">
      <c r="A326" t="str">
        <f>IF(B326="","","Pipetting step")</f>
        <v/>
      </c>
      <c r="B326" t="str">
        <f>IF(ISBLANK(Samples!A80),"",Samples!A80)</f>
        <v/>
      </c>
      <c r="C326" t="str">
        <f>IF(B326="","",VLOOKUP(B326,Samples!$A$3:$D$100,4,FALSE))</f>
        <v/>
      </c>
      <c r="D326" t="str">
        <f>IF(B326="","",8)</f>
        <v/>
      </c>
      <c r="E326" t="str">
        <f>IF(B326="","",12)</f>
        <v/>
      </c>
      <c r="F326" t="str">
        <f>IF(B326="","","Standard")</f>
        <v/>
      </c>
      <c r="G326" t="str">
        <f>IF(B326="","","Color")</f>
        <v/>
      </c>
      <c r="I326" t="str">
        <f>IF(B326="","",6)</f>
        <v/>
      </c>
      <c r="J326" t="str">
        <f>IF(B326="","",6)</f>
        <v/>
      </c>
      <c r="K326" t="str">
        <f>IF(B326="","","Normal")</f>
        <v/>
      </c>
      <c r="L326" t="str">
        <f>IF(B326="","","Single-channel")</f>
        <v/>
      </c>
      <c r="M326" t="str">
        <f>IF(B326="","","No")</f>
        <v/>
      </c>
      <c r="N326" t="str">
        <f>IF(B326="","","No")</f>
        <v/>
      </c>
    </row>
    <row r="327" spans="1:14" x14ac:dyDescent="0.25">
      <c r="M327" t="str">
        <f>IF(B326="","","Per well")</f>
        <v/>
      </c>
      <c r="N327" t="str">
        <f>IF(B326="","","On source")</f>
        <v/>
      </c>
    </row>
    <row r="328" spans="1:14" x14ac:dyDescent="0.25">
      <c r="B328" t="str">
        <f>IF(B326="","",1)</f>
        <v/>
      </c>
      <c r="C328" t="str">
        <f>IF(B326="","",2)</f>
        <v/>
      </c>
      <c r="D328" t="str">
        <f>IF(B326="","",3)</f>
        <v/>
      </c>
      <c r="E328" t="str">
        <f>IF(B326="","",4)</f>
        <v/>
      </c>
      <c r="F328" t="str">
        <f>IF(B326="","",5)</f>
        <v/>
      </c>
      <c r="G328" t="str">
        <f>IF(B326="","",6)</f>
        <v/>
      </c>
      <c r="H328" t="str">
        <f>IF(B326="","",7)</f>
        <v/>
      </c>
      <c r="I328" t="str">
        <f>IF(B326="","",8)</f>
        <v/>
      </c>
      <c r="J328" t="str">
        <f>IF(B326="","",9)</f>
        <v/>
      </c>
      <c r="K328" t="str">
        <f>IF(B326="","",10)</f>
        <v/>
      </c>
      <c r="L328" t="str">
        <f>IF(B326="","",11)</f>
        <v/>
      </c>
      <c r="M328" t="str">
        <f>IF(B326="","",12)</f>
        <v/>
      </c>
    </row>
    <row r="329" spans="1:14" x14ac:dyDescent="0.25">
      <c r="A329" t="str">
        <f>IF(B326="","","A")</f>
        <v/>
      </c>
      <c r="B329" s="10" t="str">
        <f>IF($B$326="","",IF(VLOOKUP($B$326,Samples!$A$3:$D$100,2,FALSE)='Intermediate Lookups'!$A2&amp;'Intermediate Lookups'!B$1,$B$326, ""))</f>
        <v/>
      </c>
      <c r="C329" s="10" t="str">
        <f>IF($B$326="","",IF(VLOOKUP($B$326,Samples!$A$3:$D$100,2,FALSE)='Intermediate Lookups'!$A2&amp;'Intermediate Lookups'!C$1,$B$326, ""))</f>
        <v/>
      </c>
      <c r="D329" s="10" t="str">
        <f>IF($B$326="","",IF(VLOOKUP($B$326,Samples!$A$3:$D$100,2,FALSE)='Intermediate Lookups'!$A2&amp;'Intermediate Lookups'!D$1,$B$326, ""))</f>
        <v/>
      </c>
      <c r="E329" s="10" t="str">
        <f>IF($B$326="","",IF(VLOOKUP($B$326,Samples!$A$3:$D$100,2,FALSE)='Intermediate Lookups'!$A2&amp;'Intermediate Lookups'!E$1,$B$326, ""))</f>
        <v/>
      </c>
      <c r="F329" s="10" t="str">
        <f>IF($B$326="","",IF(VLOOKUP($B$326,Samples!$A$3:$D$100,2,FALSE)='Intermediate Lookups'!$A2&amp;'Intermediate Lookups'!F$1,$B$326, ""))</f>
        <v/>
      </c>
      <c r="G329" s="10" t="str">
        <f>IF($B$326="","",IF(VLOOKUP($B$326,Samples!$A$3:$D$100,2,FALSE)='Intermediate Lookups'!$A2&amp;'Intermediate Lookups'!G$1,$B$326, ""))</f>
        <v/>
      </c>
      <c r="H329" s="10" t="str">
        <f>IF($B$326="","",IF(VLOOKUP($B$326,Samples!$A$3:$D$100,2,FALSE)='Intermediate Lookups'!$A2&amp;'Intermediate Lookups'!H$1,$B$326, ""))</f>
        <v/>
      </c>
      <c r="I329" s="10" t="str">
        <f>IF($B$326="","",IF(VLOOKUP($B$326,Samples!$A$3:$D$100,2,FALSE)='Intermediate Lookups'!$A2&amp;'Intermediate Lookups'!I$1,$B$326, ""))</f>
        <v/>
      </c>
      <c r="J329" s="10" t="str">
        <f>IF($B$326="","",IF(VLOOKUP($B$326,Samples!$A$3:$D$100,2,FALSE)='Intermediate Lookups'!$A2&amp;'Intermediate Lookups'!J$1,$B$326, ""))</f>
        <v/>
      </c>
      <c r="K329" s="10" t="str">
        <f>IF($B$326="","",IF(VLOOKUP($B$326,Samples!$A$3:$D$100,2,FALSE)='Intermediate Lookups'!$A2&amp;'Intermediate Lookups'!K$1,$B$326, ""))</f>
        <v/>
      </c>
      <c r="L329" s="10" t="str">
        <f>IF($B$326="","",IF(VLOOKUP($B$326,Samples!$A$3:$D$100,2,FALSE)='Intermediate Lookups'!$A2&amp;'Intermediate Lookups'!L$1,$B$326, ""))</f>
        <v/>
      </c>
      <c r="M329" s="10" t="str">
        <f>IF($B$326="","",IF(VLOOKUP($B$326,Samples!$A$3:$D$100,2,FALSE)='Intermediate Lookups'!$A2&amp;'Intermediate Lookups'!M$1,$B$326, ""))</f>
        <v/>
      </c>
    </row>
    <row r="330" spans="1:14" x14ac:dyDescent="0.25">
      <c r="A330" t="str">
        <f>IF(B326="","","B")</f>
        <v/>
      </c>
      <c r="B330" s="10" t="str">
        <f>IF($B$326="","",IF(VLOOKUP($B$326,Samples!$A$3:$D$100,2,FALSE)='Intermediate Lookups'!$A3&amp;'Intermediate Lookups'!B$1,$B$326, ""))</f>
        <v/>
      </c>
      <c r="C330" s="10" t="str">
        <f>IF($B$326="","",IF(VLOOKUP($B$326,Samples!$A$3:$D$100,2,FALSE)='Intermediate Lookups'!$A3&amp;'Intermediate Lookups'!C$1,$B$326, ""))</f>
        <v/>
      </c>
      <c r="D330" s="10" t="str">
        <f>IF($B$326="","",IF(VLOOKUP($B$326,Samples!$A$3:$D$100,2,FALSE)='Intermediate Lookups'!$A3&amp;'Intermediate Lookups'!D$1,$B$326, ""))</f>
        <v/>
      </c>
      <c r="E330" s="10" t="str">
        <f>IF($B$326="","",IF(VLOOKUP($B$326,Samples!$A$3:$D$100,2,FALSE)='Intermediate Lookups'!$A3&amp;'Intermediate Lookups'!E$1,$B$326, ""))</f>
        <v/>
      </c>
      <c r="F330" s="10" t="str">
        <f>IF($B$326="","",IF(VLOOKUP($B$326,Samples!$A$3:$D$100,2,FALSE)='Intermediate Lookups'!$A3&amp;'Intermediate Lookups'!F$1,$B$326, ""))</f>
        <v/>
      </c>
      <c r="G330" s="10" t="str">
        <f>IF($B$326="","",IF(VLOOKUP($B$326,Samples!$A$3:$D$100,2,FALSE)='Intermediate Lookups'!$A3&amp;'Intermediate Lookups'!G$1,$B$326, ""))</f>
        <v/>
      </c>
      <c r="H330" s="10" t="str">
        <f>IF($B$326="","",IF(VLOOKUP($B$326,Samples!$A$3:$D$100,2,FALSE)='Intermediate Lookups'!$A3&amp;'Intermediate Lookups'!H$1,$B$326, ""))</f>
        <v/>
      </c>
      <c r="I330" s="10" t="str">
        <f>IF($B$326="","",IF(VLOOKUP($B$326,Samples!$A$3:$D$100,2,FALSE)='Intermediate Lookups'!$A3&amp;'Intermediate Lookups'!I$1,$B$326, ""))</f>
        <v/>
      </c>
      <c r="J330" s="10" t="str">
        <f>IF($B$326="","",IF(VLOOKUP($B$326,Samples!$A$3:$D$100,2,FALSE)='Intermediate Lookups'!$A3&amp;'Intermediate Lookups'!J$1,$B$326, ""))</f>
        <v/>
      </c>
      <c r="K330" s="10" t="str">
        <f>IF($B$326="","",IF(VLOOKUP($B$326,Samples!$A$3:$D$100,2,FALSE)='Intermediate Lookups'!$A3&amp;'Intermediate Lookups'!K$1,$B$326, ""))</f>
        <v/>
      </c>
      <c r="L330" s="10" t="str">
        <f>IF($B$326="","",IF(VLOOKUP($B$326,Samples!$A$3:$D$100,2,FALSE)='Intermediate Lookups'!$A3&amp;'Intermediate Lookups'!L$1,$B$326, ""))</f>
        <v/>
      </c>
      <c r="M330" s="10" t="str">
        <f>IF($B$326="","",IF(VLOOKUP($B$326,Samples!$A$3:$D$100,2,FALSE)='Intermediate Lookups'!$A3&amp;'Intermediate Lookups'!M$1,$B$326, ""))</f>
        <v/>
      </c>
    </row>
    <row r="331" spans="1:14" x14ac:dyDescent="0.25">
      <c r="A331" t="str">
        <f>IF(B326="","","C")</f>
        <v/>
      </c>
      <c r="B331" s="10" t="str">
        <f>IF($B$326="","",IF(VLOOKUP($B$326,Samples!$A$3:$D$100,2,FALSE)='Intermediate Lookups'!$A4&amp;'Intermediate Lookups'!B$1,$B$326, ""))</f>
        <v/>
      </c>
      <c r="C331" s="10" t="str">
        <f>IF($B$326="","",IF(VLOOKUP($B$326,Samples!$A$3:$D$100,2,FALSE)='Intermediate Lookups'!$A4&amp;'Intermediate Lookups'!C$1,$B$326, ""))</f>
        <v/>
      </c>
      <c r="D331" s="10" t="str">
        <f>IF($B$326="","",IF(VLOOKUP($B$326,Samples!$A$3:$D$100,2,FALSE)='Intermediate Lookups'!$A4&amp;'Intermediate Lookups'!D$1,$B$326, ""))</f>
        <v/>
      </c>
      <c r="E331" s="10" t="str">
        <f>IF($B$326="","",IF(VLOOKUP($B$326,Samples!$A$3:$D$100,2,FALSE)='Intermediate Lookups'!$A4&amp;'Intermediate Lookups'!E$1,$B$326, ""))</f>
        <v/>
      </c>
      <c r="F331" s="10" t="str">
        <f>IF($B$326="","",IF(VLOOKUP($B$326,Samples!$A$3:$D$100,2,FALSE)='Intermediate Lookups'!$A4&amp;'Intermediate Lookups'!F$1,$B$326, ""))</f>
        <v/>
      </c>
      <c r="G331" s="10" t="str">
        <f>IF($B$326="","",IF(VLOOKUP($B$326,Samples!$A$3:$D$100,2,FALSE)='Intermediate Lookups'!$A4&amp;'Intermediate Lookups'!G$1,$B$326, ""))</f>
        <v/>
      </c>
      <c r="H331" s="10" t="str">
        <f>IF($B$326="","",IF(VLOOKUP($B$326,Samples!$A$3:$D$100,2,FALSE)='Intermediate Lookups'!$A4&amp;'Intermediate Lookups'!H$1,$B$326, ""))</f>
        <v/>
      </c>
      <c r="I331" s="10" t="str">
        <f>IF($B$326="","",IF(VLOOKUP($B$326,Samples!$A$3:$D$100,2,FALSE)='Intermediate Lookups'!$A4&amp;'Intermediate Lookups'!I$1,$B$326, ""))</f>
        <v/>
      </c>
      <c r="J331" s="10" t="str">
        <f>IF($B$326="","",IF(VLOOKUP($B$326,Samples!$A$3:$D$100,2,FALSE)='Intermediate Lookups'!$A4&amp;'Intermediate Lookups'!J$1,$B$326, ""))</f>
        <v/>
      </c>
      <c r="K331" s="10" t="str">
        <f>IF($B$326="","",IF(VLOOKUP($B$326,Samples!$A$3:$D$100,2,FALSE)='Intermediate Lookups'!$A4&amp;'Intermediate Lookups'!K$1,$B$326, ""))</f>
        <v/>
      </c>
      <c r="L331" s="10" t="str">
        <f>IF($B$326="","",IF(VLOOKUP($B$326,Samples!$A$3:$D$100,2,FALSE)='Intermediate Lookups'!$A4&amp;'Intermediate Lookups'!L$1,$B$326, ""))</f>
        <v/>
      </c>
      <c r="M331" s="10" t="str">
        <f>IF($B$326="","",IF(VLOOKUP($B$326,Samples!$A$3:$D$100,2,FALSE)='Intermediate Lookups'!$A4&amp;'Intermediate Lookups'!M$1,$B$326, ""))</f>
        <v/>
      </c>
    </row>
    <row r="332" spans="1:14" x14ac:dyDescent="0.25">
      <c r="A332" t="str">
        <f>IF(B326="","","D")</f>
        <v/>
      </c>
      <c r="B332" s="10" t="str">
        <f>IF($B$326="","",IF(VLOOKUP($B$326,Samples!$A$3:$D$100,2,FALSE)='Intermediate Lookups'!$A5&amp;'Intermediate Lookups'!B$1,$B$326, ""))</f>
        <v/>
      </c>
      <c r="C332" s="10" t="str">
        <f>IF($B$326="","",IF(VLOOKUP($B$326,Samples!$A$3:$D$100,2,FALSE)='Intermediate Lookups'!$A5&amp;'Intermediate Lookups'!C$1,$B$326, ""))</f>
        <v/>
      </c>
      <c r="D332" s="10" t="str">
        <f>IF($B$326="","",IF(VLOOKUP($B$326,Samples!$A$3:$D$100,2,FALSE)='Intermediate Lookups'!$A5&amp;'Intermediate Lookups'!D$1,$B$326, ""))</f>
        <v/>
      </c>
      <c r="E332" s="10" t="str">
        <f>IF($B$326="","",IF(VLOOKUP($B$326,Samples!$A$3:$D$100,2,FALSE)='Intermediate Lookups'!$A5&amp;'Intermediate Lookups'!E$1,$B$326, ""))</f>
        <v/>
      </c>
      <c r="F332" s="10" t="str">
        <f>IF($B$326="","",IF(VLOOKUP($B$326,Samples!$A$3:$D$100,2,FALSE)='Intermediate Lookups'!$A5&amp;'Intermediate Lookups'!F$1,$B$326, ""))</f>
        <v/>
      </c>
      <c r="G332" s="10" t="str">
        <f>IF($B$326="","",IF(VLOOKUP($B$326,Samples!$A$3:$D$100,2,FALSE)='Intermediate Lookups'!$A5&amp;'Intermediate Lookups'!G$1,$B$326, ""))</f>
        <v/>
      </c>
      <c r="H332" s="10" t="str">
        <f>IF($B$326="","",IF(VLOOKUP($B$326,Samples!$A$3:$D$100,2,FALSE)='Intermediate Lookups'!$A5&amp;'Intermediate Lookups'!H$1,$B$326, ""))</f>
        <v/>
      </c>
      <c r="I332" s="10" t="str">
        <f>IF($B$326="","",IF(VLOOKUP($B$326,Samples!$A$3:$D$100,2,FALSE)='Intermediate Lookups'!$A5&amp;'Intermediate Lookups'!I$1,$B$326, ""))</f>
        <v/>
      </c>
      <c r="J332" s="10" t="str">
        <f>IF($B$326="","",IF(VLOOKUP($B$326,Samples!$A$3:$D$100,2,FALSE)='Intermediate Lookups'!$A5&amp;'Intermediate Lookups'!J$1,$B$326, ""))</f>
        <v/>
      </c>
      <c r="K332" s="10" t="str">
        <f>IF($B$326="","",IF(VLOOKUP($B$326,Samples!$A$3:$D$100,2,FALSE)='Intermediate Lookups'!$A5&amp;'Intermediate Lookups'!K$1,$B$326, ""))</f>
        <v/>
      </c>
      <c r="L332" s="10" t="str">
        <f>IF($B$326="","",IF(VLOOKUP($B$326,Samples!$A$3:$D$100,2,FALSE)='Intermediate Lookups'!$A5&amp;'Intermediate Lookups'!L$1,$B$326, ""))</f>
        <v/>
      </c>
      <c r="M332" s="10" t="str">
        <f>IF($B$326="","",IF(VLOOKUP($B$326,Samples!$A$3:$D$100,2,FALSE)='Intermediate Lookups'!$A5&amp;'Intermediate Lookups'!M$1,$B$326, ""))</f>
        <v/>
      </c>
    </row>
    <row r="333" spans="1:14" x14ac:dyDescent="0.25">
      <c r="A333" t="str">
        <f>IF(B326="","","E")</f>
        <v/>
      </c>
      <c r="B333" s="10" t="str">
        <f>IF($B$326="","",IF(VLOOKUP($B$326,Samples!$A$3:$D$100,2,FALSE)='Intermediate Lookups'!$A6&amp;'Intermediate Lookups'!B$1,$B$326, ""))</f>
        <v/>
      </c>
      <c r="C333" s="10" t="str">
        <f>IF($B$326="","",IF(VLOOKUP($B$326,Samples!$A$3:$D$100,2,FALSE)='Intermediate Lookups'!$A6&amp;'Intermediate Lookups'!C$1,$B$326, ""))</f>
        <v/>
      </c>
      <c r="D333" s="10" t="str">
        <f>IF($B$326="","",IF(VLOOKUP($B$326,Samples!$A$3:$D$100,2,FALSE)='Intermediate Lookups'!$A6&amp;'Intermediate Lookups'!D$1,$B$326, ""))</f>
        <v/>
      </c>
      <c r="E333" s="10" t="str">
        <f>IF($B$326="","",IF(VLOOKUP($B$326,Samples!$A$3:$D$100,2,FALSE)='Intermediate Lookups'!$A6&amp;'Intermediate Lookups'!E$1,$B$326, ""))</f>
        <v/>
      </c>
      <c r="F333" s="10" t="str">
        <f>IF($B$326="","",IF(VLOOKUP($B$326,Samples!$A$3:$D$100,2,FALSE)='Intermediate Lookups'!$A6&amp;'Intermediate Lookups'!F$1,$B$326, ""))</f>
        <v/>
      </c>
      <c r="G333" s="10" t="str">
        <f>IF($B$326="","",IF(VLOOKUP($B$326,Samples!$A$3:$D$100,2,FALSE)='Intermediate Lookups'!$A6&amp;'Intermediate Lookups'!G$1,$B$326, ""))</f>
        <v/>
      </c>
      <c r="H333" s="10" t="str">
        <f>IF($B$326="","",IF(VLOOKUP($B$326,Samples!$A$3:$D$100,2,FALSE)='Intermediate Lookups'!$A6&amp;'Intermediate Lookups'!H$1,$B$326, ""))</f>
        <v/>
      </c>
      <c r="I333" s="10" t="str">
        <f>IF($B$326="","",IF(VLOOKUP($B$326,Samples!$A$3:$D$100,2,FALSE)='Intermediate Lookups'!$A6&amp;'Intermediate Lookups'!I$1,$B$326, ""))</f>
        <v/>
      </c>
      <c r="J333" s="10" t="str">
        <f>IF($B$326="","",IF(VLOOKUP($B$326,Samples!$A$3:$D$100,2,FALSE)='Intermediate Lookups'!$A6&amp;'Intermediate Lookups'!J$1,$B$326, ""))</f>
        <v/>
      </c>
      <c r="K333" s="10" t="str">
        <f>IF($B$326="","",IF(VLOOKUP($B$326,Samples!$A$3:$D$100,2,FALSE)='Intermediate Lookups'!$A6&amp;'Intermediate Lookups'!K$1,$B$326, ""))</f>
        <v/>
      </c>
      <c r="L333" s="10" t="str">
        <f>IF($B$326="","",IF(VLOOKUP($B$326,Samples!$A$3:$D$100,2,FALSE)='Intermediate Lookups'!$A6&amp;'Intermediate Lookups'!L$1,$B$326, ""))</f>
        <v/>
      </c>
      <c r="M333" s="10" t="str">
        <f>IF($B$326="","",IF(VLOOKUP($B$326,Samples!$A$3:$D$100,2,FALSE)='Intermediate Lookups'!$A6&amp;'Intermediate Lookups'!M$1,$B$326, ""))</f>
        <v/>
      </c>
    </row>
    <row r="334" spans="1:14" x14ac:dyDescent="0.25">
      <c r="A334" t="str">
        <f>IF(B326="","","F")</f>
        <v/>
      </c>
      <c r="B334" s="10" t="str">
        <f>IF($B$326="","",IF(VLOOKUP($B$326,Samples!$A$3:$D$100,2,FALSE)='Intermediate Lookups'!$A7&amp;'Intermediate Lookups'!B$1,$B$326, ""))</f>
        <v/>
      </c>
      <c r="C334" s="10" t="str">
        <f>IF($B$326="","",IF(VLOOKUP($B$326,Samples!$A$3:$D$100,2,FALSE)='Intermediate Lookups'!$A7&amp;'Intermediate Lookups'!C$1,$B$326, ""))</f>
        <v/>
      </c>
      <c r="D334" s="10" t="str">
        <f>IF($B$326="","",IF(VLOOKUP($B$326,Samples!$A$3:$D$100,2,FALSE)='Intermediate Lookups'!$A7&amp;'Intermediate Lookups'!D$1,$B$326, ""))</f>
        <v/>
      </c>
      <c r="E334" s="10" t="str">
        <f>IF($B$326="","",IF(VLOOKUP($B$326,Samples!$A$3:$D$100,2,FALSE)='Intermediate Lookups'!$A7&amp;'Intermediate Lookups'!E$1,$B$326, ""))</f>
        <v/>
      </c>
      <c r="F334" s="10" t="str">
        <f>IF($B$326="","",IF(VLOOKUP($B$326,Samples!$A$3:$D$100,2,FALSE)='Intermediate Lookups'!$A7&amp;'Intermediate Lookups'!F$1,$B$326, ""))</f>
        <v/>
      </c>
      <c r="G334" s="10" t="str">
        <f>IF($B$326="","",IF(VLOOKUP($B$326,Samples!$A$3:$D$100,2,FALSE)='Intermediate Lookups'!$A7&amp;'Intermediate Lookups'!G$1,$B$326, ""))</f>
        <v/>
      </c>
      <c r="H334" s="10" t="str">
        <f>IF($B$326="","",IF(VLOOKUP($B$326,Samples!$A$3:$D$100,2,FALSE)='Intermediate Lookups'!$A7&amp;'Intermediate Lookups'!H$1,$B$326, ""))</f>
        <v/>
      </c>
      <c r="I334" s="10" t="str">
        <f>IF($B$326="","",IF(VLOOKUP($B$326,Samples!$A$3:$D$100,2,FALSE)='Intermediate Lookups'!$A7&amp;'Intermediate Lookups'!I$1,$B$326, ""))</f>
        <v/>
      </c>
      <c r="J334" s="10" t="str">
        <f>IF($B$326="","",IF(VLOOKUP($B$326,Samples!$A$3:$D$100,2,FALSE)='Intermediate Lookups'!$A7&amp;'Intermediate Lookups'!J$1,$B$326, ""))</f>
        <v/>
      </c>
      <c r="K334" s="10" t="str">
        <f>IF($B$326="","",IF(VLOOKUP($B$326,Samples!$A$3:$D$100,2,FALSE)='Intermediate Lookups'!$A7&amp;'Intermediate Lookups'!K$1,$B$326, ""))</f>
        <v/>
      </c>
      <c r="L334" s="10" t="str">
        <f>IF($B$326="","",IF(VLOOKUP($B$326,Samples!$A$3:$D$100,2,FALSE)='Intermediate Lookups'!$A7&amp;'Intermediate Lookups'!L$1,$B$326, ""))</f>
        <v/>
      </c>
      <c r="M334" s="10" t="str">
        <f>IF($B$326="","",IF(VLOOKUP($B$326,Samples!$A$3:$D$100,2,FALSE)='Intermediate Lookups'!$A7&amp;'Intermediate Lookups'!M$1,$B$326, ""))</f>
        <v/>
      </c>
    </row>
    <row r="335" spans="1:14" x14ac:dyDescent="0.25">
      <c r="A335" t="str">
        <f>IF(B326="","","G")</f>
        <v/>
      </c>
      <c r="B335" s="10" t="str">
        <f>IF($B$326="","",IF(VLOOKUP($B$326,Samples!$A$3:$D$100,2,FALSE)='Intermediate Lookups'!$A8&amp;'Intermediate Lookups'!B$1,$B$326, ""))</f>
        <v/>
      </c>
      <c r="C335" s="10" t="str">
        <f>IF($B$326="","",IF(VLOOKUP($B$326,Samples!$A$3:$D$100,2,FALSE)='Intermediate Lookups'!$A8&amp;'Intermediate Lookups'!C$1,$B$326, ""))</f>
        <v/>
      </c>
      <c r="D335" s="10" t="str">
        <f>IF($B$326="","",IF(VLOOKUP($B$326,Samples!$A$3:$D$100,2,FALSE)='Intermediate Lookups'!$A8&amp;'Intermediate Lookups'!D$1,$B$326, ""))</f>
        <v/>
      </c>
      <c r="E335" s="10" t="str">
        <f>IF($B$326="","",IF(VLOOKUP($B$326,Samples!$A$3:$D$100,2,FALSE)='Intermediate Lookups'!$A8&amp;'Intermediate Lookups'!E$1,$B$326, ""))</f>
        <v/>
      </c>
      <c r="F335" s="10" t="str">
        <f>IF($B$326="","",IF(VLOOKUP($B$326,Samples!$A$3:$D$100,2,FALSE)='Intermediate Lookups'!$A8&amp;'Intermediate Lookups'!F$1,$B$326, ""))</f>
        <v/>
      </c>
      <c r="G335" s="10" t="str">
        <f>IF($B$326="","",IF(VLOOKUP($B$326,Samples!$A$3:$D$100,2,FALSE)='Intermediate Lookups'!$A8&amp;'Intermediate Lookups'!G$1,$B$326, ""))</f>
        <v/>
      </c>
      <c r="H335" s="10" t="str">
        <f>IF($B$326="","",IF(VLOOKUP($B$326,Samples!$A$3:$D$100,2,FALSE)='Intermediate Lookups'!$A8&amp;'Intermediate Lookups'!H$1,$B$326, ""))</f>
        <v/>
      </c>
      <c r="I335" s="10" t="str">
        <f>IF($B$326="","",IF(VLOOKUP($B$326,Samples!$A$3:$D$100,2,FALSE)='Intermediate Lookups'!$A8&amp;'Intermediate Lookups'!I$1,$B$326, ""))</f>
        <v/>
      </c>
      <c r="J335" s="10" t="str">
        <f>IF($B$326="","",IF(VLOOKUP($B$326,Samples!$A$3:$D$100,2,FALSE)='Intermediate Lookups'!$A8&amp;'Intermediate Lookups'!J$1,$B$326, ""))</f>
        <v/>
      </c>
      <c r="K335" s="10" t="str">
        <f>IF($B$326="","",IF(VLOOKUP($B$326,Samples!$A$3:$D$100,2,FALSE)='Intermediate Lookups'!$A8&amp;'Intermediate Lookups'!K$1,$B$326, ""))</f>
        <v/>
      </c>
      <c r="L335" s="10" t="str">
        <f>IF($B$326="","",IF(VLOOKUP($B$326,Samples!$A$3:$D$100,2,FALSE)='Intermediate Lookups'!$A8&amp;'Intermediate Lookups'!L$1,$B$326, ""))</f>
        <v/>
      </c>
      <c r="M335" s="10" t="str">
        <f>IF($B$326="","",IF(VLOOKUP($B$326,Samples!$A$3:$D$100,2,FALSE)='Intermediate Lookups'!$A8&amp;'Intermediate Lookups'!M$1,$B$326, ""))</f>
        <v/>
      </c>
    </row>
    <row r="336" spans="1:14" x14ac:dyDescent="0.25">
      <c r="A336" t="str">
        <f>IF(B326="","","H")</f>
        <v/>
      </c>
      <c r="B336" s="10" t="str">
        <f>IF($B$326="","",IF(VLOOKUP($B$326,Samples!$A$3:$D$100,2,FALSE)='Intermediate Lookups'!$A9&amp;'Intermediate Lookups'!B$1,$B$326, ""))</f>
        <v/>
      </c>
      <c r="C336" s="10" t="str">
        <f>IF($B$326="","",IF(VLOOKUP($B$326,Samples!$A$3:$D$100,2,FALSE)='Intermediate Lookups'!$A9&amp;'Intermediate Lookups'!C$1,$B$326, ""))</f>
        <v/>
      </c>
      <c r="D336" s="10" t="str">
        <f>IF($B$326="","",IF(VLOOKUP($B$326,Samples!$A$3:$D$100,2,FALSE)='Intermediate Lookups'!$A9&amp;'Intermediate Lookups'!D$1,$B$326, ""))</f>
        <v/>
      </c>
      <c r="E336" s="10" t="str">
        <f>IF($B$326="","",IF(VLOOKUP($B$326,Samples!$A$3:$D$100,2,FALSE)='Intermediate Lookups'!$A9&amp;'Intermediate Lookups'!E$1,$B$326, ""))</f>
        <v/>
      </c>
      <c r="F336" s="10" t="str">
        <f>IF($B$326="","",IF(VLOOKUP($B$326,Samples!$A$3:$D$100,2,FALSE)='Intermediate Lookups'!$A9&amp;'Intermediate Lookups'!F$1,$B$326, ""))</f>
        <v/>
      </c>
      <c r="G336" s="10" t="str">
        <f>IF($B$326="","",IF(VLOOKUP($B$326,Samples!$A$3:$D$100,2,FALSE)='Intermediate Lookups'!$A9&amp;'Intermediate Lookups'!G$1,$B$326, ""))</f>
        <v/>
      </c>
      <c r="H336" s="10" t="str">
        <f>IF($B$326="","",IF(VLOOKUP($B$326,Samples!$A$3:$D$100,2,FALSE)='Intermediate Lookups'!$A9&amp;'Intermediate Lookups'!H$1,$B$326, ""))</f>
        <v/>
      </c>
      <c r="I336" s="10" t="str">
        <f>IF($B$326="","",IF(VLOOKUP($B$326,Samples!$A$3:$D$100,2,FALSE)='Intermediate Lookups'!$A9&amp;'Intermediate Lookups'!I$1,$B$326, ""))</f>
        <v/>
      </c>
      <c r="J336" s="10" t="str">
        <f>IF($B$326="","",IF(VLOOKUP($B$326,Samples!$A$3:$D$100,2,FALSE)='Intermediate Lookups'!$A9&amp;'Intermediate Lookups'!J$1,$B$326, ""))</f>
        <v/>
      </c>
      <c r="K336" s="10" t="str">
        <f>IF($B$326="","",IF(VLOOKUP($B$326,Samples!$A$3:$D$100,2,FALSE)='Intermediate Lookups'!$A9&amp;'Intermediate Lookups'!K$1,$B$326, ""))</f>
        <v/>
      </c>
      <c r="L336" s="10" t="str">
        <f>IF($B$326="","",IF(VLOOKUP($B$326,Samples!$A$3:$D$100,2,FALSE)='Intermediate Lookups'!$A9&amp;'Intermediate Lookups'!L$1,$B$326, ""))</f>
        <v/>
      </c>
      <c r="M336" s="10" t="str">
        <f>IF($B$326="","",IF(VLOOKUP($B$326,Samples!$A$3:$D$100,2,FALSE)='Intermediate Lookups'!$A9&amp;'Intermediate Lookups'!M$1,$B$326, ""))</f>
        <v/>
      </c>
    </row>
    <row r="338" spans="1:14" x14ac:dyDescent="0.25">
      <c r="A338" t="str">
        <f>IF(B338="","","Pipetting step")</f>
        <v/>
      </c>
      <c r="B338" t="str">
        <f>IF(ISBLANK(Samples!A81),"",Samples!A81)</f>
        <v/>
      </c>
      <c r="C338" t="str">
        <f>IF(B338="","",VLOOKUP(B338,Samples!$A$3:$D$100,4,FALSE))</f>
        <v/>
      </c>
      <c r="D338" t="str">
        <f>IF(B338="","",8)</f>
        <v/>
      </c>
      <c r="E338" t="str">
        <f>IF(B338="","",12)</f>
        <v/>
      </c>
      <c r="F338" t="str">
        <f>IF(B338="","","Standard")</f>
        <v/>
      </c>
      <c r="G338" t="str">
        <f>IF(B338="","","Color")</f>
        <v/>
      </c>
      <c r="I338" t="str">
        <f>IF(B338="","",6)</f>
        <v/>
      </c>
      <c r="J338" t="str">
        <f>IF(B338="","",6)</f>
        <v/>
      </c>
      <c r="K338" t="str">
        <f>IF(B338="","","Normal")</f>
        <v/>
      </c>
      <c r="L338" t="str">
        <f>IF(B338="","","Single-channel")</f>
        <v/>
      </c>
      <c r="M338" t="str">
        <f>IF(B338="","","No")</f>
        <v/>
      </c>
      <c r="N338" t="str">
        <f>IF(B338="","","No")</f>
        <v/>
      </c>
    </row>
    <row r="339" spans="1:14" x14ac:dyDescent="0.25">
      <c r="M339" t="str">
        <f>IF(B338="","","Per well")</f>
        <v/>
      </c>
      <c r="N339" t="str">
        <f>IF(B338="","","On source")</f>
        <v/>
      </c>
    </row>
    <row r="340" spans="1:14" x14ac:dyDescent="0.25">
      <c r="B340" t="str">
        <f>IF(B338="","",1)</f>
        <v/>
      </c>
      <c r="C340" t="str">
        <f>IF(B338="","",2)</f>
        <v/>
      </c>
      <c r="D340" t="str">
        <f>IF(B338="","",3)</f>
        <v/>
      </c>
      <c r="E340" t="str">
        <f>IF(B338="","",4)</f>
        <v/>
      </c>
      <c r="F340" t="str">
        <f>IF(B338="","",5)</f>
        <v/>
      </c>
      <c r="G340" t="str">
        <f>IF(B338="","",6)</f>
        <v/>
      </c>
      <c r="H340" t="str">
        <f>IF(B338="","",7)</f>
        <v/>
      </c>
      <c r="I340" t="str">
        <f>IF(B338="","",8)</f>
        <v/>
      </c>
      <c r="J340" t="str">
        <f>IF(B338="","",9)</f>
        <v/>
      </c>
      <c r="K340" t="str">
        <f>IF(B338="","",10)</f>
        <v/>
      </c>
      <c r="L340" t="str">
        <f>IF(B338="","",11)</f>
        <v/>
      </c>
      <c r="M340" t="str">
        <f>IF(B338="","",12)</f>
        <v/>
      </c>
    </row>
    <row r="341" spans="1:14" x14ac:dyDescent="0.25">
      <c r="A341" t="str">
        <f>IF(B338="","","A")</f>
        <v/>
      </c>
      <c r="B341" s="10" t="str">
        <f>IF($B$338="","",IF(VLOOKUP($B$338,Samples!$A$3:$D$100,2,FALSE)='Intermediate Lookups'!$A2&amp;'Intermediate Lookups'!B$1,$B$338, ""))</f>
        <v/>
      </c>
      <c r="C341" s="10" t="str">
        <f>IF($B$338="","",IF(VLOOKUP($B$338,Samples!$A$3:$D$100,2,FALSE)='Intermediate Lookups'!$A2&amp;'Intermediate Lookups'!C$1,$B$338, ""))</f>
        <v/>
      </c>
      <c r="D341" s="10" t="str">
        <f>IF($B$338="","",IF(VLOOKUP($B$338,Samples!$A$3:$D$100,2,FALSE)='Intermediate Lookups'!$A2&amp;'Intermediate Lookups'!D$1,$B$338, ""))</f>
        <v/>
      </c>
      <c r="E341" s="10" t="str">
        <f>IF($B$338="","",IF(VLOOKUP($B$338,Samples!$A$3:$D$100,2,FALSE)='Intermediate Lookups'!$A2&amp;'Intermediate Lookups'!E$1,$B$338, ""))</f>
        <v/>
      </c>
      <c r="F341" s="10" t="str">
        <f>IF($B$338="","",IF(VLOOKUP($B$338,Samples!$A$3:$D$100,2,FALSE)='Intermediate Lookups'!$A2&amp;'Intermediate Lookups'!F$1,$B$338, ""))</f>
        <v/>
      </c>
      <c r="G341" s="10" t="str">
        <f>IF($B$338="","",IF(VLOOKUP($B$338,Samples!$A$3:$D$100,2,FALSE)='Intermediate Lookups'!$A2&amp;'Intermediate Lookups'!G$1,$B$338, ""))</f>
        <v/>
      </c>
      <c r="H341" s="10" t="str">
        <f>IF($B$338="","",IF(VLOOKUP($B$338,Samples!$A$3:$D$100,2,FALSE)='Intermediate Lookups'!$A2&amp;'Intermediate Lookups'!H$1,$B$338, ""))</f>
        <v/>
      </c>
      <c r="I341" s="10" t="str">
        <f>IF($B$338="","",IF(VLOOKUP($B$338,Samples!$A$3:$D$100,2,FALSE)='Intermediate Lookups'!$A2&amp;'Intermediate Lookups'!I$1,$B$338, ""))</f>
        <v/>
      </c>
      <c r="J341" s="10" t="str">
        <f>IF($B$338="","",IF(VLOOKUP($B$338,Samples!$A$3:$D$100,2,FALSE)='Intermediate Lookups'!$A2&amp;'Intermediate Lookups'!J$1,$B$338, ""))</f>
        <v/>
      </c>
      <c r="K341" s="10" t="str">
        <f>IF($B$338="","",IF(VLOOKUP($B$338,Samples!$A$3:$D$100,2,FALSE)='Intermediate Lookups'!$A2&amp;'Intermediate Lookups'!K$1,$B$338, ""))</f>
        <v/>
      </c>
      <c r="L341" s="10" t="str">
        <f>IF($B$338="","",IF(VLOOKUP($B$338,Samples!$A$3:$D$100,2,FALSE)='Intermediate Lookups'!$A2&amp;'Intermediate Lookups'!L$1,$B$338, ""))</f>
        <v/>
      </c>
      <c r="M341" s="10" t="str">
        <f>IF($B$338="","",IF(VLOOKUP($B$338,Samples!$A$3:$D$100,2,FALSE)='Intermediate Lookups'!$A2&amp;'Intermediate Lookups'!M$1,$B$338, ""))</f>
        <v/>
      </c>
    </row>
    <row r="342" spans="1:14" x14ac:dyDescent="0.25">
      <c r="A342" t="str">
        <f>IF(B338="","","B")</f>
        <v/>
      </c>
      <c r="B342" s="10" t="str">
        <f>IF($B$338="","",IF(VLOOKUP($B$338,Samples!$A$3:$D$100,2,FALSE)='Intermediate Lookups'!$A3&amp;'Intermediate Lookups'!B$1,$B$338, ""))</f>
        <v/>
      </c>
      <c r="C342" s="10" t="str">
        <f>IF($B$338="","",IF(VLOOKUP($B$338,Samples!$A$3:$D$100,2,FALSE)='Intermediate Lookups'!$A3&amp;'Intermediate Lookups'!C$1,$B$338, ""))</f>
        <v/>
      </c>
      <c r="D342" s="10" t="str">
        <f>IF($B$338="","",IF(VLOOKUP($B$338,Samples!$A$3:$D$100,2,FALSE)='Intermediate Lookups'!$A3&amp;'Intermediate Lookups'!D$1,$B$338, ""))</f>
        <v/>
      </c>
      <c r="E342" s="10" t="str">
        <f>IF($B$338="","",IF(VLOOKUP($B$338,Samples!$A$3:$D$100,2,FALSE)='Intermediate Lookups'!$A3&amp;'Intermediate Lookups'!E$1,$B$338, ""))</f>
        <v/>
      </c>
      <c r="F342" s="10" t="str">
        <f>IF($B$338="","",IF(VLOOKUP($B$338,Samples!$A$3:$D$100,2,FALSE)='Intermediate Lookups'!$A3&amp;'Intermediate Lookups'!F$1,$B$338, ""))</f>
        <v/>
      </c>
      <c r="G342" s="10" t="str">
        <f>IF($B$338="","",IF(VLOOKUP($B$338,Samples!$A$3:$D$100,2,FALSE)='Intermediate Lookups'!$A3&amp;'Intermediate Lookups'!G$1,$B$338, ""))</f>
        <v/>
      </c>
      <c r="H342" s="10" t="str">
        <f>IF($B$338="","",IF(VLOOKUP($B$338,Samples!$A$3:$D$100,2,FALSE)='Intermediate Lookups'!$A3&amp;'Intermediate Lookups'!H$1,$B$338, ""))</f>
        <v/>
      </c>
      <c r="I342" s="10" t="str">
        <f>IF($B$338="","",IF(VLOOKUP($B$338,Samples!$A$3:$D$100,2,FALSE)='Intermediate Lookups'!$A3&amp;'Intermediate Lookups'!I$1,$B$338, ""))</f>
        <v/>
      </c>
      <c r="J342" s="10" t="str">
        <f>IF($B$338="","",IF(VLOOKUP($B$338,Samples!$A$3:$D$100,2,FALSE)='Intermediate Lookups'!$A3&amp;'Intermediate Lookups'!J$1,$B$338, ""))</f>
        <v/>
      </c>
      <c r="K342" s="10" t="str">
        <f>IF($B$338="","",IF(VLOOKUP($B$338,Samples!$A$3:$D$100,2,FALSE)='Intermediate Lookups'!$A3&amp;'Intermediate Lookups'!K$1,$B$338, ""))</f>
        <v/>
      </c>
      <c r="L342" s="10" t="str">
        <f>IF($B$338="","",IF(VLOOKUP($B$338,Samples!$A$3:$D$100,2,FALSE)='Intermediate Lookups'!$A3&amp;'Intermediate Lookups'!L$1,$B$338, ""))</f>
        <v/>
      </c>
      <c r="M342" s="10" t="str">
        <f>IF($B$338="","",IF(VLOOKUP($B$338,Samples!$A$3:$D$100,2,FALSE)='Intermediate Lookups'!$A3&amp;'Intermediate Lookups'!M$1,$B$338, ""))</f>
        <v/>
      </c>
    </row>
    <row r="343" spans="1:14" x14ac:dyDescent="0.25">
      <c r="A343" t="str">
        <f>IF(B338="","","C")</f>
        <v/>
      </c>
      <c r="B343" s="10" t="str">
        <f>IF($B$338="","",IF(VLOOKUP($B$338,Samples!$A$3:$D$100,2,FALSE)='Intermediate Lookups'!$A4&amp;'Intermediate Lookups'!B$1,$B$338, ""))</f>
        <v/>
      </c>
      <c r="C343" s="10" t="str">
        <f>IF($B$338="","",IF(VLOOKUP($B$338,Samples!$A$3:$D$100,2,FALSE)='Intermediate Lookups'!$A4&amp;'Intermediate Lookups'!C$1,$B$338, ""))</f>
        <v/>
      </c>
      <c r="D343" s="10" t="str">
        <f>IF($B$338="","",IF(VLOOKUP($B$338,Samples!$A$3:$D$100,2,FALSE)='Intermediate Lookups'!$A4&amp;'Intermediate Lookups'!D$1,$B$338, ""))</f>
        <v/>
      </c>
      <c r="E343" s="10" t="str">
        <f>IF($B$338="","",IF(VLOOKUP($B$338,Samples!$A$3:$D$100,2,FALSE)='Intermediate Lookups'!$A4&amp;'Intermediate Lookups'!E$1,$B$338, ""))</f>
        <v/>
      </c>
      <c r="F343" s="10" t="str">
        <f>IF($B$338="","",IF(VLOOKUP($B$338,Samples!$A$3:$D$100,2,FALSE)='Intermediate Lookups'!$A4&amp;'Intermediate Lookups'!F$1,$B$338, ""))</f>
        <v/>
      </c>
      <c r="G343" s="10" t="str">
        <f>IF($B$338="","",IF(VLOOKUP($B$338,Samples!$A$3:$D$100,2,FALSE)='Intermediate Lookups'!$A4&amp;'Intermediate Lookups'!G$1,$B$338, ""))</f>
        <v/>
      </c>
      <c r="H343" s="10" t="str">
        <f>IF($B$338="","",IF(VLOOKUP($B$338,Samples!$A$3:$D$100,2,FALSE)='Intermediate Lookups'!$A4&amp;'Intermediate Lookups'!H$1,$B$338, ""))</f>
        <v/>
      </c>
      <c r="I343" s="10" t="str">
        <f>IF($B$338="","",IF(VLOOKUP($B$338,Samples!$A$3:$D$100,2,FALSE)='Intermediate Lookups'!$A4&amp;'Intermediate Lookups'!I$1,$B$338, ""))</f>
        <v/>
      </c>
      <c r="J343" s="10" t="str">
        <f>IF($B$338="","",IF(VLOOKUP($B$338,Samples!$A$3:$D$100,2,FALSE)='Intermediate Lookups'!$A4&amp;'Intermediate Lookups'!J$1,$B$338, ""))</f>
        <v/>
      </c>
      <c r="K343" s="10" t="str">
        <f>IF($B$338="","",IF(VLOOKUP($B$338,Samples!$A$3:$D$100,2,FALSE)='Intermediate Lookups'!$A4&amp;'Intermediate Lookups'!K$1,$B$338, ""))</f>
        <v/>
      </c>
      <c r="L343" s="10" t="str">
        <f>IF($B$338="","",IF(VLOOKUP($B$338,Samples!$A$3:$D$100,2,FALSE)='Intermediate Lookups'!$A4&amp;'Intermediate Lookups'!L$1,$B$338, ""))</f>
        <v/>
      </c>
      <c r="M343" s="10" t="str">
        <f>IF($B$338="","",IF(VLOOKUP($B$338,Samples!$A$3:$D$100,2,FALSE)='Intermediate Lookups'!$A4&amp;'Intermediate Lookups'!M$1,$B$338, ""))</f>
        <v/>
      </c>
    </row>
    <row r="344" spans="1:14" x14ac:dyDescent="0.25">
      <c r="A344" t="str">
        <f>IF(B338="","","D")</f>
        <v/>
      </c>
      <c r="B344" s="10" t="str">
        <f>IF($B$338="","",IF(VLOOKUP($B$338,Samples!$A$3:$D$100,2,FALSE)='Intermediate Lookups'!$A5&amp;'Intermediate Lookups'!B$1,$B$338, ""))</f>
        <v/>
      </c>
      <c r="C344" s="10" t="str">
        <f>IF($B$338="","",IF(VLOOKUP($B$338,Samples!$A$3:$D$100,2,FALSE)='Intermediate Lookups'!$A5&amp;'Intermediate Lookups'!C$1,$B$338, ""))</f>
        <v/>
      </c>
      <c r="D344" s="10" t="str">
        <f>IF($B$338="","",IF(VLOOKUP($B$338,Samples!$A$3:$D$100,2,FALSE)='Intermediate Lookups'!$A5&amp;'Intermediate Lookups'!D$1,$B$338, ""))</f>
        <v/>
      </c>
      <c r="E344" s="10" t="str">
        <f>IF($B$338="","",IF(VLOOKUP($B$338,Samples!$A$3:$D$100,2,FALSE)='Intermediate Lookups'!$A5&amp;'Intermediate Lookups'!E$1,$B$338, ""))</f>
        <v/>
      </c>
      <c r="F344" s="10" t="str">
        <f>IF($B$338="","",IF(VLOOKUP($B$338,Samples!$A$3:$D$100,2,FALSE)='Intermediate Lookups'!$A5&amp;'Intermediate Lookups'!F$1,$B$338, ""))</f>
        <v/>
      </c>
      <c r="G344" s="10" t="str">
        <f>IF($B$338="","",IF(VLOOKUP($B$338,Samples!$A$3:$D$100,2,FALSE)='Intermediate Lookups'!$A5&amp;'Intermediate Lookups'!G$1,$B$338, ""))</f>
        <v/>
      </c>
      <c r="H344" s="10" t="str">
        <f>IF($B$338="","",IF(VLOOKUP($B$338,Samples!$A$3:$D$100,2,FALSE)='Intermediate Lookups'!$A5&amp;'Intermediate Lookups'!H$1,$B$338, ""))</f>
        <v/>
      </c>
      <c r="I344" s="10" t="str">
        <f>IF($B$338="","",IF(VLOOKUP($B$338,Samples!$A$3:$D$100,2,FALSE)='Intermediate Lookups'!$A5&amp;'Intermediate Lookups'!I$1,$B$338, ""))</f>
        <v/>
      </c>
      <c r="J344" s="10" t="str">
        <f>IF($B$338="","",IF(VLOOKUP($B$338,Samples!$A$3:$D$100,2,FALSE)='Intermediate Lookups'!$A5&amp;'Intermediate Lookups'!J$1,$B$338, ""))</f>
        <v/>
      </c>
      <c r="K344" s="10" t="str">
        <f>IF($B$338="","",IF(VLOOKUP($B$338,Samples!$A$3:$D$100,2,FALSE)='Intermediate Lookups'!$A5&amp;'Intermediate Lookups'!K$1,$B$338, ""))</f>
        <v/>
      </c>
      <c r="L344" s="10" t="str">
        <f>IF($B$338="","",IF(VLOOKUP($B$338,Samples!$A$3:$D$100,2,FALSE)='Intermediate Lookups'!$A5&amp;'Intermediate Lookups'!L$1,$B$338, ""))</f>
        <v/>
      </c>
      <c r="M344" s="10" t="str">
        <f>IF($B$338="","",IF(VLOOKUP($B$338,Samples!$A$3:$D$100,2,FALSE)='Intermediate Lookups'!$A5&amp;'Intermediate Lookups'!M$1,$B$338, ""))</f>
        <v/>
      </c>
    </row>
    <row r="345" spans="1:14" x14ac:dyDescent="0.25">
      <c r="A345" t="str">
        <f>IF(B338="","","E")</f>
        <v/>
      </c>
      <c r="B345" s="10" t="str">
        <f>IF($B$338="","",IF(VLOOKUP($B$338,Samples!$A$3:$D$100,2,FALSE)='Intermediate Lookups'!$A6&amp;'Intermediate Lookups'!B$1,$B$338, ""))</f>
        <v/>
      </c>
      <c r="C345" s="10" t="str">
        <f>IF($B$338="","",IF(VLOOKUP($B$338,Samples!$A$3:$D$100,2,FALSE)='Intermediate Lookups'!$A6&amp;'Intermediate Lookups'!C$1,$B$338, ""))</f>
        <v/>
      </c>
      <c r="D345" s="10" t="str">
        <f>IF($B$338="","",IF(VLOOKUP($B$338,Samples!$A$3:$D$100,2,FALSE)='Intermediate Lookups'!$A6&amp;'Intermediate Lookups'!D$1,$B$338, ""))</f>
        <v/>
      </c>
      <c r="E345" s="10" t="str">
        <f>IF($B$338="","",IF(VLOOKUP($B$338,Samples!$A$3:$D$100,2,FALSE)='Intermediate Lookups'!$A6&amp;'Intermediate Lookups'!E$1,$B$338, ""))</f>
        <v/>
      </c>
      <c r="F345" s="10" t="str">
        <f>IF($B$338="","",IF(VLOOKUP($B$338,Samples!$A$3:$D$100,2,FALSE)='Intermediate Lookups'!$A6&amp;'Intermediate Lookups'!F$1,$B$338, ""))</f>
        <v/>
      </c>
      <c r="G345" s="10" t="str">
        <f>IF($B$338="","",IF(VLOOKUP($B$338,Samples!$A$3:$D$100,2,FALSE)='Intermediate Lookups'!$A6&amp;'Intermediate Lookups'!G$1,$B$338, ""))</f>
        <v/>
      </c>
      <c r="H345" s="10" t="str">
        <f>IF($B$338="","",IF(VLOOKUP($B$338,Samples!$A$3:$D$100,2,FALSE)='Intermediate Lookups'!$A6&amp;'Intermediate Lookups'!H$1,$B$338, ""))</f>
        <v/>
      </c>
      <c r="I345" s="10" t="str">
        <f>IF($B$338="","",IF(VLOOKUP($B$338,Samples!$A$3:$D$100,2,FALSE)='Intermediate Lookups'!$A6&amp;'Intermediate Lookups'!I$1,$B$338, ""))</f>
        <v/>
      </c>
      <c r="J345" s="10" t="str">
        <f>IF($B$338="","",IF(VLOOKUP($B$338,Samples!$A$3:$D$100,2,FALSE)='Intermediate Lookups'!$A6&amp;'Intermediate Lookups'!J$1,$B$338, ""))</f>
        <v/>
      </c>
      <c r="K345" s="10" t="str">
        <f>IF($B$338="","",IF(VLOOKUP($B$338,Samples!$A$3:$D$100,2,FALSE)='Intermediate Lookups'!$A6&amp;'Intermediate Lookups'!K$1,$B$338, ""))</f>
        <v/>
      </c>
      <c r="L345" s="10" t="str">
        <f>IF($B$338="","",IF(VLOOKUP($B$338,Samples!$A$3:$D$100,2,FALSE)='Intermediate Lookups'!$A6&amp;'Intermediate Lookups'!L$1,$B$338, ""))</f>
        <v/>
      </c>
      <c r="M345" s="10" t="str">
        <f>IF($B$338="","",IF(VLOOKUP($B$338,Samples!$A$3:$D$100,2,FALSE)='Intermediate Lookups'!$A6&amp;'Intermediate Lookups'!M$1,$B$338, ""))</f>
        <v/>
      </c>
    </row>
    <row r="346" spans="1:14" x14ac:dyDescent="0.25">
      <c r="A346" t="str">
        <f>IF(B338="","","F")</f>
        <v/>
      </c>
      <c r="B346" s="10" t="str">
        <f>IF($B$338="","",IF(VLOOKUP($B$338,Samples!$A$3:$D$100,2,FALSE)='Intermediate Lookups'!$A7&amp;'Intermediate Lookups'!B$1,$B$338, ""))</f>
        <v/>
      </c>
      <c r="C346" s="10" t="str">
        <f>IF($B$338="","",IF(VLOOKUP($B$338,Samples!$A$3:$D$100,2,FALSE)='Intermediate Lookups'!$A7&amp;'Intermediate Lookups'!C$1,$B$338, ""))</f>
        <v/>
      </c>
      <c r="D346" s="10" t="str">
        <f>IF($B$338="","",IF(VLOOKUP($B$338,Samples!$A$3:$D$100,2,FALSE)='Intermediate Lookups'!$A7&amp;'Intermediate Lookups'!D$1,$B$338, ""))</f>
        <v/>
      </c>
      <c r="E346" s="10" t="str">
        <f>IF($B$338="","",IF(VLOOKUP($B$338,Samples!$A$3:$D$100,2,FALSE)='Intermediate Lookups'!$A7&amp;'Intermediate Lookups'!E$1,$B$338, ""))</f>
        <v/>
      </c>
      <c r="F346" s="10" t="str">
        <f>IF($B$338="","",IF(VLOOKUP($B$338,Samples!$A$3:$D$100,2,FALSE)='Intermediate Lookups'!$A7&amp;'Intermediate Lookups'!F$1,$B$338, ""))</f>
        <v/>
      </c>
      <c r="G346" s="10" t="str">
        <f>IF($B$338="","",IF(VLOOKUP($B$338,Samples!$A$3:$D$100,2,FALSE)='Intermediate Lookups'!$A7&amp;'Intermediate Lookups'!G$1,$B$338, ""))</f>
        <v/>
      </c>
      <c r="H346" s="10" t="str">
        <f>IF($B$338="","",IF(VLOOKUP($B$338,Samples!$A$3:$D$100,2,FALSE)='Intermediate Lookups'!$A7&amp;'Intermediate Lookups'!H$1,$B$338, ""))</f>
        <v/>
      </c>
      <c r="I346" s="10" t="str">
        <f>IF($B$338="","",IF(VLOOKUP($B$338,Samples!$A$3:$D$100,2,FALSE)='Intermediate Lookups'!$A7&amp;'Intermediate Lookups'!I$1,$B$338, ""))</f>
        <v/>
      </c>
      <c r="J346" s="10" t="str">
        <f>IF($B$338="","",IF(VLOOKUP($B$338,Samples!$A$3:$D$100,2,FALSE)='Intermediate Lookups'!$A7&amp;'Intermediate Lookups'!J$1,$B$338, ""))</f>
        <v/>
      </c>
      <c r="K346" s="10" t="str">
        <f>IF($B$338="","",IF(VLOOKUP($B$338,Samples!$A$3:$D$100,2,FALSE)='Intermediate Lookups'!$A7&amp;'Intermediate Lookups'!K$1,$B$338, ""))</f>
        <v/>
      </c>
      <c r="L346" s="10" t="str">
        <f>IF($B$338="","",IF(VLOOKUP($B$338,Samples!$A$3:$D$100,2,FALSE)='Intermediate Lookups'!$A7&amp;'Intermediate Lookups'!L$1,$B$338, ""))</f>
        <v/>
      </c>
      <c r="M346" s="10" t="str">
        <f>IF($B$338="","",IF(VLOOKUP($B$338,Samples!$A$3:$D$100,2,FALSE)='Intermediate Lookups'!$A7&amp;'Intermediate Lookups'!M$1,$B$338, ""))</f>
        <v/>
      </c>
    </row>
    <row r="347" spans="1:14" x14ac:dyDescent="0.25">
      <c r="A347" t="str">
        <f>IF(B338="","","G")</f>
        <v/>
      </c>
      <c r="B347" s="10" t="str">
        <f>IF($B$338="","",IF(VLOOKUP($B$338,Samples!$A$3:$D$100,2,FALSE)='Intermediate Lookups'!$A8&amp;'Intermediate Lookups'!B$1,$B$338, ""))</f>
        <v/>
      </c>
      <c r="C347" s="10" t="str">
        <f>IF($B$338="","",IF(VLOOKUP($B$338,Samples!$A$3:$D$100,2,FALSE)='Intermediate Lookups'!$A8&amp;'Intermediate Lookups'!C$1,$B$338, ""))</f>
        <v/>
      </c>
      <c r="D347" s="10" t="str">
        <f>IF($B$338="","",IF(VLOOKUP($B$338,Samples!$A$3:$D$100,2,FALSE)='Intermediate Lookups'!$A8&amp;'Intermediate Lookups'!D$1,$B$338, ""))</f>
        <v/>
      </c>
      <c r="E347" s="10" t="str">
        <f>IF($B$338="","",IF(VLOOKUP($B$338,Samples!$A$3:$D$100,2,FALSE)='Intermediate Lookups'!$A8&amp;'Intermediate Lookups'!E$1,$B$338, ""))</f>
        <v/>
      </c>
      <c r="F347" s="10" t="str">
        <f>IF($B$338="","",IF(VLOOKUP($B$338,Samples!$A$3:$D$100,2,FALSE)='Intermediate Lookups'!$A8&amp;'Intermediate Lookups'!F$1,$B$338, ""))</f>
        <v/>
      </c>
      <c r="G347" s="10" t="str">
        <f>IF($B$338="","",IF(VLOOKUP($B$338,Samples!$A$3:$D$100,2,FALSE)='Intermediate Lookups'!$A8&amp;'Intermediate Lookups'!G$1,$B$338, ""))</f>
        <v/>
      </c>
      <c r="H347" s="10" t="str">
        <f>IF($B$338="","",IF(VLOOKUP($B$338,Samples!$A$3:$D$100,2,FALSE)='Intermediate Lookups'!$A8&amp;'Intermediate Lookups'!H$1,$B$338, ""))</f>
        <v/>
      </c>
      <c r="I347" s="10" t="str">
        <f>IF($B$338="","",IF(VLOOKUP($B$338,Samples!$A$3:$D$100,2,FALSE)='Intermediate Lookups'!$A8&amp;'Intermediate Lookups'!I$1,$B$338, ""))</f>
        <v/>
      </c>
      <c r="J347" s="10" t="str">
        <f>IF($B$338="","",IF(VLOOKUP($B$338,Samples!$A$3:$D$100,2,FALSE)='Intermediate Lookups'!$A8&amp;'Intermediate Lookups'!J$1,$B$338, ""))</f>
        <v/>
      </c>
      <c r="K347" s="10" t="str">
        <f>IF($B$338="","",IF(VLOOKUP($B$338,Samples!$A$3:$D$100,2,FALSE)='Intermediate Lookups'!$A8&amp;'Intermediate Lookups'!K$1,$B$338, ""))</f>
        <v/>
      </c>
      <c r="L347" s="10" t="str">
        <f>IF($B$338="","",IF(VLOOKUP($B$338,Samples!$A$3:$D$100,2,FALSE)='Intermediate Lookups'!$A8&amp;'Intermediate Lookups'!L$1,$B$338, ""))</f>
        <v/>
      </c>
      <c r="M347" s="10" t="str">
        <f>IF($B$338="","",IF(VLOOKUP($B$338,Samples!$A$3:$D$100,2,FALSE)='Intermediate Lookups'!$A8&amp;'Intermediate Lookups'!M$1,$B$338, ""))</f>
        <v/>
      </c>
    </row>
    <row r="348" spans="1:14" x14ac:dyDescent="0.25">
      <c r="A348" t="str">
        <f>IF(B338="","","H")</f>
        <v/>
      </c>
      <c r="B348" s="10" t="str">
        <f>IF($B$338="","",IF(VLOOKUP($B$338,Samples!$A$3:$D$100,2,FALSE)='Intermediate Lookups'!$A9&amp;'Intermediate Lookups'!B$1,$B$338, ""))</f>
        <v/>
      </c>
      <c r="C348" s="10" t="str">
        <f>IF($B$338="","",IF(VLOOKUP($B$338,Samples!$A$3:$D$100,2,FALSE)='Intermediate Lookups'!$A9&amp;'Intermediate Lookups'!C$1,$B$338, ""))</f>
        <v/>
      </c>
      <c r="D348" s="10" t="str">
        <f>IF($B$338="","",IF(VLOOKUP($B$338,Samples!$A$3:$D$100,2,FALSE)='Intermediate Lookups'!$A9&amp;'Intermediate Lookups'!D$1,$B$338, ""))</f>
        <v/>
      </c>
      <c r="E348" s="10" t="str">
        <f>IF($B$338="","",IF(VLOOKUP($B$338,Samples!$A$3:$D$100,2,FALSE)='Intermediate Lookups'!$A9&amp;'Intermediate Lookups'!E$1,$B$338, ""))</f>
        <v/>
      </c>
      <c r="F348" s="10" t="str">
        <f>IF($B$338="","",IF(VLOOKUP($B$338,Samples!$A$3:$D$100,2,FALSE)='Intermediate Lookups'!$A9&amp;'Intermediate Lookups'!F$1,$B$338, ""))</f>
        <v/>
      </c>
      <c r="G348" s="10" t="str">
        <f>IF($B$338="","",IF(VLOOKUP($B$338,Samples!$A$3:$D$100,2,FALSE)='Intermediate Lookups'!$A9&amp;'Intermediate Lookups'!G$1,$B$338, ""))</f>
        <v/>
      </c>
      <c r="H348" s="10" t="str">
        <f>IF($B$338="","",IF(VLOOKUP($B$338,Samples!$A$3:$D$100,2,FALSE)='Intermediate Lookups'!$A9&amp;'Intermediate Lookups'!H$1,$B$338, ""))</f>
        <v/>
      </c>
      <c r="I348" s="10" t="str">
        <f>IF($B$338="","",IF(VLOOKUP($B$338,Samples!$A$3:$D$100,2,FALSE)='Intermediate Lookups'!$A9&amp;'Intermediate Lookups'!I$1,$B$338, ""))</f>
        <v/>
      </c>
      <c r="J348" s="10" t="str">
        <f>IF($B$338="","",IF(VLOOKUP($B$338,Samples!$A$3:$D$100,2,FALSE)='Intermediate Lookups'!$A9&amp;'Intermediate Lookups'!J$1,$B$338, ""))</f>
        <v/>
      </c>
      <c r="K348" s="10" t="str">
        <f>IF($B$338="","",IF(VLOOKUP($B$338,Samples!$A$3:$D$100,2,FALSE)='Intermediate Lookups'!$A9&amp;'Intermediate Lookups'!K$1,$B$338, ""))</f>
        <v/>
      </c>
      <c r="L348" s="10" t="str">
        <f>IF($B$338="","",IF(VLOOKUP($B$338,Samples!$A$3:$D$100,2,FALSE)='Intermediate Lookups'!$A9&amp;'Intermediate Lookups'!L$1,$B$338, ""))</f>
        <v/>
      </c>
      <c r="M348" s="10" t="str">
        <f>IF($B$338="","",IF(VLOOKUP($B$338,Samples!$A$3:$D$100,2,FALSE)='Intermediate Lookups'!$A9&amp;'Intermediate Lookups'!M$1,$B$338, ""))</f>
        <v/>
      </c>
    </row>
    <row r="350" spans="1:14" x14ac:dyDescent="0.25">
      <c r="A350" t="str">
        <f>IF(B350="","","Pipetting step")</f>
        <v/>
      </c>
      <c r="B350" t="str">
        <f>IF(ISBLANK(Samples!A82),"",Samples!A82)</f>
        <v/>
      </c>
      <c r="C350" t="str">
        <f>IF(B350="","",VLOOKUP(B350,Samples!$A$3:$D$100,4,FALSE))</f>
        <v/>
      </c>
      <c r="D350" t="str">
        <f>IF(B350="","",8)</f>
        <v/>
      </c>
      <c r="E350" t="str">
        <f>IF(B350="","",12)</f>
        <v/>
      </c>
      <c r="F350" t="str">
        <f>IF(B350="","","Standard")</f>
        <v/>
      </c>
      <c r="G350" t="str">
        <f>IF(B350="","","Color")</f>
        <v/>
      </c>
      <c r="I350" t="str">
        <f>IF(B350="","",6)</f>
        <v/>
      </c>
      <c r="J350" t="str">
        <f>IF(B350="","",6)</f>
        <v/>
      </c>
      <c r="K350" t="str">
        <f>IF(B350="","","Normal")</f>
        <v/>
      </c>
      <c r="L350" t="str">
        <f>IF(B350="","","Single-channel")</f>
        <v/>
      </c>
      <c r="M350" t="str">
        <f>IF(B350="","","No")</f>
        <v/>
      </c>
      <c r="N350" t="str">
        <f>IF(B350="","","No")</f>
        <v/>
      </c>
    </row>
    <row r="351" spans="1:14" x14ac:dyDescent="0.25">
      <c r="M351" t="str">
        <f>IF(B350="","","Per well")</f>
        <v/>
      </c>
      <c r="N351" t="str">
        <f>IF(B350="","","On source")</f>
        <v/>
      </c>
    </row>
    <row r="352" spans="1:14" x14ac:dyDescent="0.25">
      <c r="B352" t="str">
        <f>IF(B350="","",1)</f>
        <v/>
      </c>
      <c r="C352" t="str">
        <f>IF(B350="","",2)</f>
        <v/>
      </c>
      <c r="D352" t="str">
        <f>IF(B350="","",3)</f>
        <v/>
      </c>
      <c r="E352" t="str">
        <f>IF(B350="","",4)</f>
        <v/>
      </c>
      <c r="F352" t="str">
        <f>IF(B350="","",5)</f>
        <v/>
      </c>
      <c r="G352" t="str">
        <f>IF(B350="","",6)</f>
        <v/>
      </c>
      <c r="H352" t="str">
        <f>IF(B350="","",7)</f>
        <v/>
      </c>
      <c r="I352" t="str">
        <f>IF(B350="","",8)</f>
        <v/>
      </c>
      <c r="J352" t="str">
        <f>IF(B350="","",9)</f>
        <v/>
      </c>
      <c r="K352" t="str">
        <f>IF(B350="","",10)</f>
        <v/>
      </c>
      <c r="L352" t="str">
        <f>IF(B350="","",11)</f>
        <v/>
      </c>
      <c r="M352" t="str">
        <f>IF(B350="","",12)</f>
        <v/>
      </c>
    </row>
    <row r="353" spans="1:14" x14ac:dyDescent="0.25">
      <c r="A353" t="str">
        <f>IF(B350="","","A")</f>
        <v/>
      </c>
      <c r="B353" s="10" t="str">
        <f>IF($B$350="","",IF(VLOOKUP($B$350,Samples!$A$3:$D$100,2,FALSE)='Intermediate Lookups'!$A2&amp;'Intermediate Lookups'!B$1,$B$350, ""))</f>
        <v/>
      </c>
      <c r="C353" s="10" t="str">
        <f>IF($B$350="","",IF(VLOOKUP($B$350,Samples!$A$3:$D$100,2,FALSE)='Intermediate Lookups'!$A2&amp;'Intermediate Lookups'!C$1,$B$350, ""))</f>
        <v/>
      </c>
      <c r="D353" s="10" t="str">
        <f>IF($B$350="","",IF(VLOOKUP($B$350,Samples!$A$3:$D$100,2,FALSE)='Intermediate Lookups'!$A2&amp;'Intermediate Lookups'!D$1,$B$350, ""))</f>
        <v/>
      </c>
      <c r="E353" s="10" t="str">
        <f>IF($B$350="","",IF(VLOOKUP($B$350,Samples!$A$3:$D$100,2,FALSE)='Intermediate Lookups'!$A2&amp;'Intermediate Lookups'!E$1,$B$350, ""))</f>
        <v/>
      </c>
      <c r="F353" s="10" t="str">
        <f>IF($B$350="","",IF(VLOOKUP($B$350,Samples!$A$3:$D$100,2,FALSE)='Intermediate Lookups'!$A2&amp;'Intermediate Lookups'!F$1,$B$350, ""))</f>
        <v/>
      </c>
      <c r="G353" s="10" t="str">
        <f>IF($B$350="","",IF(VLOOKUP($B$350,Samples!$A$3:$D$100,2,FALSE)='Intermediate Lookups'!$A2&amp;'Intermediate Lookups'!G$1,$B$350, ""))</f>
        <v/>
      </c>
      <c r="H353" s="10" t="str">
        <f>IF($B$350="","",IF(VLOOKUP($B$350,Samples!$A$3:$D$100,2,FALSE)='Intermediate Lookups'!$A2&amp;'Intermediate Lookups'!H$1,$B$350, ""))</f>
        <v/>
      </c>
      <c r="I353" s="10" t="str">
        <f>IF($B$350="","",IF(VLOOKUP($B$350,Samples!$A$3:$D$100,2,FALSE)='Intermediate Lookups'!$A2&amp;'Intermediate Lookups'!I$1,$B$350, ""))</f>
        <v/>
      </c>
      <c r="J353" s="10" t="str">
        <f>IF($B$350="","",IF(VLOOKUP($B$350,Samples!$A$3:$D$100,2,FALSE)='Intermediate Lookups'!$A2&amp;'Intermediate Lookups'!J$1,$B$350, ""))</f>
        <v/>
      </c>
      <c r="K353" s="10" t="str">
        <f>IF($B$350="","",IF(VLOOKUP($B$350,Samples!$A$3:$D$100,2,FALSE)='Intermediate Lookups'!$A2&amp;'Intermediate Lookups'!K$1,$B$350, ""))</f>
        <v/>
      </c>
      <c r="L353" s="10" t="str">
        <f>IF($B$350="","",IF(VLOOKUP($B$350,Samples!$A$3:$D$100,2,FALSE)='Intermediate Lookups'!$A2&amp;'Intermediate Lookups'!L$1,$B$350, ""))</f>
        <v/>
      </c>
      <c r="M353" s="10" t="str">
        <f>IF($B$350="","",IF(VLOOKUP($B$350,Samples!$A$3:$D$100,2,FALSE)='Intermediate Lookups'!$A2&amp;'Intermediate Lookups'!M$1,$B$350, ""))</f>
        <v/>
      </c>
    </row>
    <row r="354" spans="1:14" x14ac:dyDescent="0.25">
      <c r="A354" t="str">
        <f>IF(B350="","","B")</f>
        <v/>
      </c>
      <c r="B354" s="10" t="str">
        <f>IF($B$350="","",IF(VLOOKUP($B$350,Samples!$A$3:$D$100,2,FALSE)='Intermediate Lookups'!$A3&amp;'Intermediate Lookups'!B$1,$B$350, ""))</f>
        <v/>
      </c>
      <c r="C354" s="10" t="str">
        <f>IF($B$350="","",IF(VLOOKUP($B$350,Samples!$A$3:$D$100,2,FALSE)='Intermediate Lookups'!$A3&amp;'Intermediate Lookups'!C$1,$B$350, ""))</f>
        <v/>
      </c>
      <c r="D354" s="10" t="str">
        <f>IF($B$350="","",IF(VLOOKUP($B$350,Samples!$A$3:$D$100,2,FALSE)='Intermediate Lookups'!$A3&amp;'Intermediate Lookups'!D$1,$B$350, ""))</f>
        <v/>
      </c>
      <c r="E354" s="10" t="str">
        <f>IF($B$350="","",IF(VLOOKUP($B$350,Samples!$A$3:$D$100,2,FALSE)='Intermediate Lookups'!$A3&amp;'Intermediate Lookups'!E$1,$B$350, ""))</f>
        <v/>
      </c>
      <c r="F354" s="10" t="str">
        <f>IF($B$350="","",IF(VLOOKUP($B$350,Samples!$A$3:$D$100,2,FALSE)='Intermediate Lookups'!$A3&amp;'Intermediate Lookups'!F$1,$B$350, ""))</f>
        <v/>
      </c>
      <c r="G354" s="10" t="str">
        <f>IF($B$350="","",IF(VLOOKUP($B$350,Samples!$A$3:$D$100,2,FALSE)='Intermediate Lookups'!$A3&amp;'Intermediate Lookups'!G$1,$B$350, ""))</f>
        <v/>
      </c>
      <c r="H354" s="10" t="str">
        <f>IF($B$350="","",IF(VLOOKUP($B$350,Samples!$A$3:$D$100,2,FALSE)='Intermediate Lookups'!$A3&amp;'Intermediate Lookups'!H$1,$B$350, ""))</f>
        <v/>
      </c>
      <c r="I354" s="10" t="str">
        <f>IF($B$350="","",IF(VLOOKUP($B$350,Samples!$A$3:$D$100,2,FALSE)='Intermediate Lookups'!$A3&amp;'Intermediate Lookups'!I$1,$B$350, ""))</f>
        <v/>
      </c>
      <c r="J354" s="10" t="str">
        <f>IF($B$350="","",IF(VLOOKUP($B$350,Samples!$A$3:$D$100,2,FALSE)='Intermediate Lookups'!$A3&amp;'Intermediate Lookups'!J$1,$B$350, ""))</f>
        <v/>
      </c>
      <c r="K354" s="10" t="str">
        <f>IF($B$350="","",IF(VLOOKUP($B$350,Samples!$A$3:$D$100,2,FALSE)='Intermediate Lookups'!$A3&amp;'Intermediate Lookups'!K$1,$B$350, ""))</f>
        <v/>
      </c>
      <c r="L354" s="10" t="str">
        <f>IF($B$350="","",IF(VLOOKUP($B$350,Samples!$A$3:$D$100,2,FALSE)='Intermediate Lookups'!$A3&amp;'Intermediate Lookups'!L$1,$B$350, ""))</f>
        <v/>
      </c>
      <c r="M354" s="10" t="str">
        <f>IF($B$350="","",IF(VLOOKUP($B$350,Samples!$A$3:$D$100,2,FALSE)='Intermediate Lookups'!$A3&amp;'Intermediate Lookups'!M$1,$B$350, ""))</f>
        <v/>
      </c>
    </row>
    <row r="355" spans="1:14" x14ac:dyDescent="0.25">
      <c r="A355" t="str">
        <f>IF(B350="","","C")</f>
        <v/>
      </c>
      <c r="B355" s="10" t="str">
        <f>IF($B$350="","",IF(VLOOKUP($B$350,Samples!$A$3:$D$100,2,FALSE)='Intermediate Lookups'!$A4&amp;'Intermediate Lookups'!B$1,$B$350, ""))</f>
        <v/>
      </c>
      <c r="C355" s="10" t="str">
        <f>IF($B$350="","",IF(VLOOKUP($B$350,Samples!$A$3:$D$100,2,FALSE)='Intermediate Lookups'!$A4&amp;'Intermediate Lookups'!C$1,$B$350, ""))</f>
        <v/>
      </c>
      <c r="D355" s="10" t="str">
        <f>IF($B$350="","",IF(VLOOKUP($B$350,Samples!$A$3:$D$100,2,FALSE)='Intermediate Lookups'!$A4&amp;'Intermediate Lookups'!D$1,$B$350, ""))</f>
        <v/>
      </c>
      <c r="E355" s="10" t="str">
        <f>IF($B$350="","",IF(VLOOKUP($B$350,Samples!$A$3:$D$100,2,FALSE)='Intermediate Lookups'!$A4&amp;'Intermediate Lookups'!E$1,$B$350, ""))</f>
        <v/>
      </c>
      <c r="F355" s="10" t="str">
        <f>IF($B$350="","",IF(VLOOKUP($B$350,Samples!$A$3:$D$100,2,FALSE)='Intermediate Lookups'!$A4&amp;'Intermediate Lookups'!F$1,$B$350, ""))</f>
        <v/>
      </c>
      <c r="G355" s="10" t="str">
        <f>IF($B$350="","",IF(VLOOKUP($B$350,Samples!$A$3:$D$100,2,FALSE)='Intermediate Lookups'!$A4&amp;'Intermediate Lookups'!G$1,$B$350, ""))</f>
        <v/>
      </c>
      <c r="H355" s="10" t="str">
        <f>IF($B$350="","",IF(VLOOKUP($B$350,Samples!$A$3:$D$100,2,FALSE)='Intermediate Lookups'!$A4&amp;'Intermediate Lookups'!H$1,$B$350, ""))</f>
        <v/>
      </c>
      <c r="I355" s="10" t="str">
        <f>IF($B$350="","",IF(VLOOKUP($B$350,Samples!$A$3:$D$100,2,FALSE)='Intermediate Lookups'!$A4&amp;'Intermediate Lookups'!I$1,$B$350, ""))</f>
        <v/>
      </c>
      <c r="J355" s="10" t="str">
        <f>IF($B$350="","",IF(VLOOKUP($B$350,Samples!$A$3:$D$100,2,FALSE)='Intermediate Lookups'!$A4&amp;'Intermediate Lookups'!J$1,$B$350, ""))</f>
        <v/>
      </c>
      <c r="K355" s="10" t="str">
        <f>IF($B$350="","",IF(VLOOKUP($B$350,Samples!$A$3:$D$100,2,FALSE)='Intermediate Lookups'!$A4&amp;'Intermediate Lookups'!K$1,$B$350, ""))</f>
        <v/>
      </c>
      <c r="L355" s="10" t="str">
        <f>IF($B$350="","",IF(VLOOKUP($B$350,Samples!$A$3:$D$100,2,FALSE)='Intermediate Lookups'!$A4&amp;'Intermediate Lookups'!L$1,$B$350, ""))</f>
        <v/>
      </c>
      <c r="M355" s="10" t="str">
        <f>IF($B$350="","",IF(VLOOKUP($B$350,Samples!$A$3:$D$100,2,FALSE)='Intermediate Lookups'!$A4&amp;'Intermediate Lookups'!M$1,$B$350, ""))</f>
        <v/>
      </c>
    </row>
    <row r="356" spans="1:14" x14ac:dyDescent="0.25">
      <c r="A356" t="str">
        <f>IF(B350="","","D")</f>
        <v/>
      </c>
      <c r="B356" s="10" t="str">
        <f>IF($B$350="","",IF(VLOOKUP($B$350,Samples!$A$3:$D$100,2,FALSE)='Intermediate Lookups'!$A5&amp;'Intermediate Lookups'!B$1,$B$350, ""))</f>
        <v/>
      </c>
      <c r="C356" s="10" t="str">
        <f>IF($B$350="","",IF(VLOOKUP($B$350,Samples!$A$3:$D$100,2,FALSE)='Intermediate Lookups'!$A5&amp;'Intermediate Lookups'!C$1,$B$350, ""))</f>
        <v/>
      </c>
      <c r="D356" s="10" t="str">
        <f>IF($B$350="","",IF(VLOOKUP($B$350,Samples!$A$3:$D$100,2,FALSE)='Intermediate Lookups'!$A5&amp;'Intermediate Lookups'!D$1,$B$350, ""))</f>
        <v/>
      </c>
      <c r="E356" s="10" t="str">
        <f>IF($B$350="","",IF(VLOOKUP($B$350,Samples!$A$3:$D$100,2,FALSE)='Intermediate Lookups'!$A5&amp;'Intermediate Lookups'!E$1,$B$350, ""))</f>
        <v/>
      </c>
      <c r="F356" s="10" t="str">
        <f>IF($B$350="","",IF(VLOOKUP($B$350,Samples!$A$3:$D$100,2,FALSE)='Intermediate Lookups'!$A5&amp;'Intermediate Lookups'!F$1,$B$350, ""))</f>
        <v/>
      </c>
      <c r="G356" s="10" t="str">
        <f>IF($B$350="","",IF(VLOOKUP($B$350,Samples!$A$3:$D$100,2,FALSE)='Intermediate Lookups'!$A5&amp;'Intermediate Lookups'!G$1,$B$350, ""))</f>
        <v/>
      </c>
      <c r="H356" s="10" t="str">
        <f>IF($B$350="","",IF(VLOOKUP($B$350,Samples!$A$3:$D$100,2,FALSE)='Intermediate Lookups'!$A5&amp;'Intermediate Lookups'!H$1,$B$350, ""))</f>
        <v/>
      </c>
      <c r="I356" s="10" t="str">
        <f>IF($B$350="","",IF(VLOOKUP($B$350,Samples!$A$3:$D$100,2,FALSE)='Intermediate Lookups'!$A5&amp;'Intermediate Lookups'!I$1,$B$350, ""))</f>
        <v/>
      </c>
      <c r="J356" s="10" t="str">
        <f>IF($B$350="","",IF(VLOOKUP($B$350,Samples!$A$3:$D$100,2,FALSE)='Intermediate Lookups'!$A5&amp;'Intermediate Lookups'!J$1,$B$350, ""))</f>
        <v/>
      </c>
      <c r="K356" s="10" t="str">
        <f>IF($B$350="","",IF(VLOOKUP($B$350,Samples!$A$3:$D$100,2,FALSE)='Intermediate Lookups'!$A5&amp;'Intermediate Lookups'!K$1,$B$350, ""))</f>
        <v/>
      </c>
      <c r="L356" s="10" t="str">
        <f>IF($B$350="","",IF(VLOOKUP($B$350,Samples!$A$3:$D$100,2,FALSE)='Intermediate Lookups'!$A5&amp;'Intermediate Lookups'!L$1,$B$350, ""))</f>
        <v/>
      </c>
      <c r="M356" s="10" t="str">
        <f>IF($B$350="","",IF(VLOOKUP($B$350,Samples!$A$3:$D$100,2,FALSE)='Intermediate Lookups'!$A5&amp;'Intermediate Lookups'!M$1,$B$350, ""))</f>
        <v/>
      </c>
    </row>
    <row r="357" spans="1:14" x14ac:dyDescent="0.25">
      <c r="A357" t="str">
        <f>IF(B350="","","E")</f>
        <v/>
      </c>
      <c r="B357" s="10" t="str">
        <f>IF($B$350="","",IF(VLOOKUP($B$350,Samples!$A$3:$D$100,2,FALSE)='Intermediate Lookups'!$A6&amp;'Intermediate Lookups'!B$1,$B$350, ""))</f>
        <v/>
      </c>
      <c r="C357" s="10" t="str">
        <f>IF($B$350="","",IF(VLOOKUP($B$350,Samples!$A$3:$D$100,2,FALSE)='Intermediate Lookups'!$A6&amp;'Intermediate Lookups'!C$1,$B$350, ""))</f>
        <v/>
      </c>
      <c r="D357" s="10" t="str">
        <f>IF($B$350="","",IF(VLOOKUP($B$350,Samples!$A$3:$D$100,2,FALSE)='Intermediate Lookups'!$A6&amp;'Intermediate Lookups'!D$1,$B$350, ""))</f>
        <v/>
      </c>
      <c r="E357" s="10" t="str">
        <f>IF($B$350="","",IF(VLOOKUP($B$350,Samples!$A$3:$D$100,2,FALSE)='Intermediate Lookups'!$A6&amp;'Intermediate Lookups'!E$1,$B$350, ""))</f>
        <v/>
      </c>
      <c r="F357" s="10" t="str">
        <f>IF($B$350="","",IF(VLOOKUP($B$350,Samples!$A$3:$D$100,2,FALSE)='Intermediate Lookups'!$A6&amp;'Intermediate Lookups'!F$1,$B$350, ""))</f>
        <v/>
      </c>
      <c r="G357" s="10" t="str">
        <f>IF($B$350="","",IF(VLOOKUP($B$350,Samples!$A$3:$D$100,2,FALSE)='Intermediate Lookups'!$A6&amp;'Intermediate Lookups'!G$1,$B$350, ""))</f>
        <v/>
      </c>
      <c r="H357" s="10" t="str">
        <f>IF($B$350="","",IF(VLOOKUP($B$350,Samples!$A$3:$D$100,2,FALSE)='Intermediate Lookups'!$A6&amp;'Intermediate Lookups'!H$1,$B$350, ""))</f>
        <v/>
      </c>
      <c r="I357" s="10" t="str">
        <f>IF($B$350="","",IF(VLOOKUP($B$350,Samples!$A$3:$D$100,2,FALSE)='Intermediate Lookups'!$A6&amp;'Intermediate Lookups'!I$1,$B$350, ""))</f>
        <v/>
      </c>
      <c r="J357" s="10" t="str">
        <f>IF($B$350="","",IF(VLOOKUP($B$350,Samples!$A$3:$D$100,2,FALSE)='Intermediate Lookups'!$A6&amp;'Intermediate Lookups'!J$1,$B$350, ""))</f>
        <v/>
      </c>
      <c r="K357" s="10" t="str">
        <f>IF($B$350="","",IF(VLOOKUP($B$350,Samples!$A$3:$D$100,2,FALSE)='Intermediate Lookups'!$A6&amp;'Intermediate Lookups'!K$1,$B$350, ""))</f>
        <v/>
      </c>
      <c r="L357" s="10" t="str">
        <f>IF($B$350="","",IF(VLOOKUP($B$350,Samples!$A$3:$D$100,2,FALSE)='Intermediate Lookups'!$A6&amp;'Intermediate Lookups'!L$1,$B$350, ""))</f>
        <v/>
      </c>
      <c r="M357" s="10" t="str">
        <f>IF($B$350="","",IF(VLOOKUP($B$350,Samples!$A$3:$D$100,2,FALSE)='Intermediate Lookups'!$A6&amp;'Intermediate Lookups'!M$1,$B$350, ""))</f>
        <v/>
      </c>
    </row>
    <row r="358" spans="1:14" x14ac:dyDescent="0.25">
      <c r="A358" t="str">
        <f>IF(B350="","","F")</f>
        <v/>
      </c>
      <c r="B358" s="10" t="str">
        <f>IF($B$350="","",IF(VLOOKUP($B$350,Samples!$A$3:$D$100,2,FALSE)='Intermediate Lookups'!$A7&amp;'Intermediate Lookups'!B$1,$B$350, ""))</f>
        <v/>
      </c>
      <c r="C358" s="10" t="str">
        <f>IF($B$350="","",IF(VLOOKUP($B$350,Samples!$A$3:$D$100,2,FALSE)='Intermediate Lookups'!$A7&amp;'Intermediate Lookups'!C$1,$B$350, ""))</f>
        <v/>
      </c>
      <c r="D358" s="10" t="str">
        <f>IF($B$350="","",IF(VLOOKUP($B$350,Samples!$A$3:$D$100,2,FALSE)='Intermediate Lookups'!$A7&amp;'Intermediate Lookups'!D$1,$B$350, ""))</f>
        <v/>
      </c>
      <c r="E358" s="10" t="str">
        <f>IF($B$350="","",IF(VLOOKUP($B$350,Samples!$A$3:$D$100,2,FALSE)='Intermediate Lookups'!$A7&amp;'Intermediate Lookups'!E$1,$B$350, ""))</f>
        <v/>
      </c>
      <c r="F358" s="10" t="str">
        <f>IF($B$350="","",IF(VLOOKUP($B$350,Samples!$A$3:$D$100,2,FALSE)='Intermediate Lookups'!$A7&amp;'Intermediate Lookups'!F$1,$B$350, ""))</f>
        <v/>
      </c>
      <c r="G358" s="10" t="str">
        <f>IF($B$350="","",IF(VLOOKUP($B$350,Samples!$A$3:$D$100,2,FALSE)='Intermediate Lookups'!$A7&amp;'Intermediate Lookups'!G$1,$B$350, ""))</f>
        <v/>
      </c>
      <c r="H358" s="10" t="str">
        <f>IF($B$350="","",IF(VLOOKUP($B$350,Samples!$A$3:$D$100,2,FALSE)='Intermediate Lookups'!$A7&amp;'Intermediate Lookups'!H$1,$B$350, ""))</f>
        <v/>
      </c>
      <c r="I358" s="10" t="str">
        <f>IF($B$350="","",IF(VLOOKUP($B$350,Samples!$A$3:$D$100,2,FALSE)='Intermediate Lookups'!$A7&amp;'Intermediate Lookups'!I$1,$B$350, ""))</f>
        <v/>
      </c>
      <c r="J358" s="10" t="str">
        <f>IF($B$350="","",IF(VLOOKUP($B$350,Samples!$A$3:$D$100,2,FALSE)='Intermediate Lookups'!$A7&amp;'Intermediate Lookups'!J$1,$B$350, ""))</f>
        <v/>
      </c>
      <c r="K358" s="10" t="str">
        <f>IF($B$350="","",IF(VLOOKUP($B$350,Samples!$A$3:$D$100,2,FALSE)='Intermediate Lookups'!$A7&amp;'Intermediate Lookups'!K$1,$B$350, ""))</f>
        <v/>
      </c>
      <c r="L358" s="10" t="str">
        <f>IF($B$350="","",IF(VLOOKUP($B$350,Samples!$A$3:$D$100,2,FALSE)='Intermediate Lookups'!$A7&amp;'Intermediate Lookups'!L$1,$B$350, ""))</f>
        <v/>
      </c>
      <c r="M358" s="10" t="str">
        <f>IF($B$350="","",IF(VLOOKUP($B$350,Samples!$A$3:$D$100,2,FALSE)='Intermediate Lookups'!$A7&amp;'Intermediate Lookups'!M$1,$B$350, ""))</f>
        <v/>
      </c>
    </row>
    <row r="359" spans="1:14" x14ac:dyDescent="0.25">
      <c r="A359" t="str">
        <f>IF(B350="","","G")</f>
        <v/>
      </c>
      <c r="B359" s="10" t="str">
        <f>IF($B$350="","",IF(VLOOKUP($B$350,Samples!$A$3:$D$100,2,FALSE)='Intermediate Lookups'!$A8&amp;'Intermediate Lookups'!B$1,$B$350, ""))</f>
        <v/>
      </c>
      <c r="C359" s="10" t="str">
        <f>IF($B$350="","",IF(VLOOKUP($B$350,Samples!$A$3:$D$100,2,FALSE)='Intermediate Lookups'!$A8&amp;'Intermediate Lookups'!C$1,$B$350, ""))</f>
        <v/>
      </c>
      <c r="D359" s="10" t="str">
        <f>IF($B$350="","",IF(VLOOKUP($B$350,Samples!$A$3:$D$100,2,FALSE)='Intermediate Lookups'!$A8&amp;'Intermediate Lookups'!D$1,$B$350, ""))</f>
        <v/>
      </c>
      <c r="E359" s="10" t="str">
        <f>IF($B$350="","",IF(VLOOKUP($B$350,Samples!$A$3:$D$100,2,FALSE)='Intermediate Lookups'!$A8&amp;'Intermediate Lookups'!E$1,$B$350, ""))</f>
        <v/>
      </c>
      <c r="F359" s="10" t="str">
        <f>IF($B$350="","",IF(VLOOKUP($B$350,Samples!$A$3:$D$100,2,FALSE)='Intermediate Lookups'!$A8&amp;'Intermediate Lookups'!F$1,$B$350, ""))</f>
        <v/>
      </c>
      <c r="G359" s="10" t="str">
        <f>IF($B$350="","",IF(VLOOKUP($B$350,Samples!$A$3:$D$100,2,FALSE)='Intermediate Lookups'!$A8&amp;'Intermediate Lookups'!G$1,$B$350, ""))</f>
        <v/>
      </c>
      <c r="H359" s="10" t="str">
        <f>IF($B$350="","",IF(VLOOKUP($B$350,Samples!$A$3:$D$100,2,FALSE)='Intermediate Lookups'!$A8&amp;'Intermediate Lookups'!H$1,$B$350, ""))</f>
        <v/>
      </c>
      <c r="I359" s="10" t="str">
        <f>IF($B$350="","",IF(VLOOKUP($B$350,Samples!$A$3:$D$100,2,FALSE)='Intermediate Lookups'!$A8&amp;'Intermediate Lookups'!I$1,$B$350, ""))</f>
        <v/>
      </c>
      <c r="J359" s="10" t="str">
        <f>IF($B$350="","",IF(VLOOKUP($B$350,Samples!$A$3:$D$100,2,FALSE)='Intermediate Lookups'!$A8&amp;'Intermediate Lookups'!J$1,$B$350, ""))</f>
        <v/>
      </c>
      <c r="K359" s="10" t="str">
        <f>IF($B$350="","",IF(VLOOKUP($B$350,Samples!$A$3:$D$100,2,FALSE)='Intermediate Lookups'!$A8&amp;'Intermediate Lookups'!K$1,$B$350, ""))</f>
        <v/>
      </c>
      <c r="L359" s="10" t="str">
        <f>IF($B$350="","",IF(VLOOKUP($B$350,Samples!$A$3:$D$100,2,FALSE)='Intermediate Lookups'!$A8&amp;'Intermediate Lookups'!L$1,$B$350, ""))</f>
        <v/>
      </c>
      <c r="M359" s="10" t="str">
        <f>IF($B$350="","",IF(VLOOKUP($B$350,Samples!$A$3:$D$100,2,FALSE)='Intermediate Lookups'!$A8&amp;'Intermediate Lookups'!M$1,$B$350, ""))</f>
        <v/>
      </c>
    </row>
    <row r="360" spans="1:14" x14ac:dyDescent="0.25">
      <c r="A360" t="str">
        <f>IF(B350="","","H")</f>
        <v/>
      </c>
      <c r="B360" s="10" t="str">
        <f>IF($B$350="","",IF(VLOOKUP($B$350,Samples!$A$3:$D$100,2,FALSE)='Intermediate Lookups'!$A9&amp;'Intermediate Lookups'!B$1,$B$350, ""))</f>
        <v/>
      </c>
      <c r="C360" s="10" t="str">
        <f>IF($B$350="","",IF(VLOOKUP($B$350,Samples!$A$3:$D$100,2,FALSE)='Intermediate Lookups'!$A9&amp;'Intermediate Lookups'!C$1,$B$350, ""))</f>
        <v/>
      </c>
      <c r="D360" s="10" t="str">
        <f>IF($B$350="","",IF(VLOOKUP($B$350,Samples!$A$3:$D$100,2,FALSE)='Intermediate Lookups'!$A9&amp;'Intermediate Lookups'!D$1,$B$350, ""))</f>
        <v/>
      </c>
      <c r="E360" s="10" t="str">
        <f>IF($B$350="","",IF(VLOOKUP($B$350,Samples!$A$3:$D$100,2,FALSE)='Intermediate Lookups'!$A9&amp;'Intermediate Lookups'!E$1,$B$350, ""))</f>
        <v/>
      </c>
      <c r="F360" s="10" t="str">
        <f>IF($B$350="","",IF(VLOOKUP($B$350,Samples!$A$3:$D$100,2,FALSE)='Intermediate Lookups'!$A9&amp;'Intermediate Lookups'!F$1,$B$350, ""))</f>
        <v/>
      </c>
      <c r="G360" s="10" t="str">
        <f>IF($B$350="","",IF(VLOOKUP($B$350,Samples!$A$3:$D$100,2,FALSE)='Intermediate Lookups'!$A9&amp;'Intermediate Lookups'!G$1,$B$350, ""))</f>
        <v/>
      </c>
      <c r="H360" s="10" t="str">
        <f>IF($B$350="","",IF(VLOOKUP($B$350,Samples!$A$3:$D$100,2,FALSE)='Intermediate Lookups'!$A9&amp;'Intermediate Lookups'!H$1,$B$350, ""))</f>
        <v/>
      </c>
      <c r="I360" s="10" t="str">
        <f>IF($B$350="","",IF(VLOOKUP($B$350,Samples!$A$3:$D$100,2,FALSE)='Intermediate Lookups'!$A9&amp;'Intermediate Lookups'!I$1,$B$350, ""))</f>
        <v/>
      </c>
      <c r="J360" s="10" t="str">
        <f>IF($B$350="","",IF(VLOOKUP($B$350,Samples!$A$3:$D$100,2,FALSE)='Intermediate Lookups'!$A9&amp;'Intermediate Lookups'!J$1,$B$350, ""))</f>
        <v/>
      </c>
      <c r="K360" s="10" t="str">
        <f>IF($B$350="","",IF(VLOOKUP($B$350,Samples!$A$3:$D$100,2,FALSE)='Intermediate Lookups'!$A9&amp;'Intermediate Lookups'!K$1,$B$350, ""))</f>
        <v/>
      </c>
      <c r="L360" s="10" t="str">
        <f>IF($B$350="","",IF(VLOOKUP($B$350,Samples!$A$3:$D$100,2,FALSE)='Intermediate Lookups'!$A9&amp;'Intermediate Lookups'!L$1,$B$350, ""))</f>
        <v/>
      </c>
      <c r="M360" s="10" t="str">
        <f>IF($B$350="","",IF(VLOOKUP($B$350,Samples!$A$3:$D$100,2,FALSE)='Intermediate Lookups'!$A9&amp;'Intermediate Lookups'!M$1,$B$350, ""))</f>
        <v/>
      </c>
    </row>
    <row r="362" spans="1:14" x14ac:dyDescent="0.25">
      <c r="A362" t="str">
        <f>IF(B362="","","Pipetting step")</f>
        <v/>
      </c>
      <c r="B362" t="str">
        <f>IF(ISBLANK(Samples!A83),"",Samples!A83)</f>
        <v/>
      </c>
      <c r="C362" t="str">
        <f>IF(B362="","",VLOOKUP(B362,Samples!$A$3:$D$100,4,FALSE))</f>
        <v/>
      </c>
      <c r="D362" t="str">
        <f>IF(B362="","",8)</f>
        <v/>
      </c>
      <c r="E362" t="str">
        <f>IF(B362="","",12)</f>
        <v/>
      </c>
      <c r="F362" t="str">
        <f>IF(B362="","","Standard")</f>
        <v/>
      </c>
      <c r="G362" t="str">
        <f>IF(B362="","","Color")</f>
        <v/>
      </c>
      <c r="I362" t="str">
        <f>IF(B362="","",6)</f>
        <v/>
      </c>
      <c r="J362" t="str">
        <f>IF(B362="","",6)</f>
        <v/>
      </c>
      <c r="K362" t="str">
        <f>IF(B362="","","Normal")</f>
        <v/>
      </c>
      <c r="L362" t="str">
        <f>IF(B362="","","Single-channel")</f>
        <v/>
      </c>
      <c r="M362" t="str">
        <f>IF(B362="","","No")</f>
        <v/>
      </c>
      <c r="N362" t="str">
        <f>IF(B362="","","No")</f>
        <v/>
      </c>
    </row>
    <row r="363" spans="1:14" x14ac:dyDescent="0.25">
      <c r="M363" t="str">
        <f>IF(B362="","","Per well")</f>
        <v/>
      </c>
      <c r="N363" t="str">
        <f>IF(B362="","","On source")</f>
        <v/>
      </c>
    </row>
    <row r="364" spans="1:14" x14ac:dyDescent="0.25">
      <c r="B364" t="str">
        <f>IF(B362="","",1)</f>
        <v/>
      </c>
      <c r="C364" t="str">
        <f>IF(B362="","",2)</f>
        <v/>
      </c>
      <c r="D364" t="str">
        <f>IF(B362="","",3)</f>
        <v/>
      </c>
      <c r="E364" t="str">
        <f>IF(B362="","",4)</f>
        <v/>
      </c>
      <c r="F364" t="str">
        <f>IF(B362="","",5)</f>
        <v/>
      </c>
      <c r="G364" t="str">
        <f>IF(B362="","",6)</f>
        <v/>
      </c>
      <c r="H364" t="str">
        <f>IF(B362="","",7)</f>
        <v/>
      </c>
      <c r="I364" t="str">
        <f>IF(B362="","",8)</f>
        <v/>
      </c>
      <c r="J364" t="str">
        <f>IF(B362="","",9)</f>
        <v/>
      </c>
      <c r="K364" t="str">
        <f>IF(B362="","",10)</f>
        <v/>
      </c>
      <c r="L364" t="str">
        <f>IF(B362="","",11)</f>
        <v/>
      </c>
      <c r="M364" t="str">
        <f>IF(B362="","",12)</f>
        <v/>
      </c>
    </row>
    <row r="365" spans="1:14" x14ac:dyDescent="0.25">
      <c r="A365" t="str">
        <f>IF(B362="","","A")</f>
        <v/>
      </c>
      <c r="B365" s="10" t="str">
        <f>IF($B$362="","",IF(VLOOKUP($B$362,Samples!$A$3:$D$100,2,FALSE)='Intermediate Lookups'!$A2&amp;'Intermediate Lookups'!B$1,$B$362, ""))</f>
        <v/>
      </c>
      <c r="C365" s="10" t="str">
        <f>IF($B$362="","",IF(VLOOKUP($B$362,Samples!$A$3:$D$100,2,FALSE)='Intermediate Lookups'!$A2&amp;'Intermediate Lookups'!C$1,$B$362, ""))</f>
        <v/>
      </c>
      <c r="D365" s="10" t="str">
        <f>IF($B$362="","",IF(VLOOKUP($B$362,Samples!$A$3:$D$100,2,FALSE)='Intermediate Lookups'!$A2&amp;'Intermediate Lookups'!D$1,$B$362, ""))</f>
        <v/>
      </c>
      <c r="E365" s="10" t="str">
        <f>IF($B$362="","",IF(VLOOKUP($B$362,Samples!$A$3:$D$100,2,FALSE)='Intermediate Lookups'!$A2&amp;'Intermediate Lookups'!E$1,$B$362, ""))</f>
        <v/>
      </c>
      <c r="F365" s="10" t="str">
        <f>IF($B$362="","",IF(VLOOKUP($B$362,Samples!$A$3:$D$100,2,FALSE)='Intermediate Lookups'!$A2&amp;'Intermediate Lookups'!F$1,$B$362, ""))</f>
        <v/>
      </c>
      <c r="G365" s="10" t="str">
        <f>IF($B$362="","",IF(VLOOKUP($B$362,Samples!$A$3:$D$100,2,FALSE)='Intermediate Lookups'!$A2&amp;'Intermediate Lookups'!G$1,$B$362, ""))</f>
        <v/>
      </c>
      <c r="H365" s="10" t="str">
        <f>IF($B$362="","",IF(VLOOKUP($B$362,Samples!$A$3:$D$100,2,FALSE)='Intermediate Lookups'!$A2&amp;'Intermediate Lookups'!H$1,$B$362, ""))</f>
        <v/>
      </c>
      <c r="I365" s="10" t="str">
        <f>IF($B$362="","",IF(VLOOKUP($B$362,Samples!$A$3:$D$100,2,FALSE)='Intermediate Lookups'!$A2&amp;'Intermediate Lookups'!I$1,$B$362, ""))</f>
        <v/>
      </c>
      <c r="J365" s="10" t="str">
        <f>IF($B$362="","",IF(VLOOKUP($B$362,Samples!$A$3:$D$100,2,FALSE)='Intermediate Lookups'!$A2&amp;'Intermediate Lookups'!J$1,$B$362, ""))</f>
        <v/>
      </c>
      <c r="K365" s="10" t="str">
        <f>IF($B$362="","",IF(VLOOKUP($B$362,Samples!$A$3:$D$100,2,FALSE)='Intermediate Lookups'!$A2&amp;'Intermediate Lookups'!K$1,$B$362, ""))</f>
        <v/>
      </c>
      <c r="L365" s="10" t="str">
        <f>IF($B$362="","",IF(VLOOKUP($B$362,Samples!$A$3:$D$100,2,FALSE)='Intermediate Lookups'!$A2&amp;'Intermediate Lookups'!L$1,$B$362, ""))</f>
        <v/>
      </c>
      <c r="M365" s="10" t="str">
        <f>IF($B$362="","",IF(VLOOKUP($B$362,Samples!$A$3:$D$100,2,FALSE)='Intermediate Lookups'!$A2&amp;'Intermediate Lookups'!M$1,$B$362, ""))</f>
        <v/>
      </c>
    </row>
    <row r="366" spans="1:14" x14ac:dyDescent="0.25">
      <c r="A366" t="str">
        <f>IF(B362="","","B")</f>
        <v/>
      </c>
      <c r="B366" s="10" t="str">
        <f>IF($B$362="","",IF(VLOOKUP($B$362,Samples!$A$3:$D$100,2,FALSE)='Intermediate Lookups'!$A3&amp;'Intermediate Lookups'!B$1,$B$362, ""))</f>
        <v/>
      </c>
      <c r="C366" s="10" t="str">
        <f>IF($B$362="","",IF(VLOOKUP($B$362,Samples!$A$3:$D$100,2,FALSE)='Intermediate Lookups'!$A3&amp;'Intermediate Lookups'!C$1,$B$362, ""))</f>
        <v/>
      </c>
      <c r="D366" s="10" t="str">
        <f>IF($B$362="","",IF(VLOOKUP($B$362,Samples!$A$3:$D$100,2,FALSE)='Intermediate Lookups'!$A3&amp;'Intermediate Lookups'!D$1,$B$362, ""))</f>
        <v/>
      </c>
      <c r="E366" s="10" t="str">
        <f>IF($B$362="","",IF(VLOOKUP($B$362,Samples!$A$3:$D$100,2,FALSE)='Intermediate Lookups'!$A3&amp;'Intermediate Lookups'!E$1,$B$362, ""))</f>
        <v/>
      </c>
      <c r="F366" s="10" t="str">
        <f>IF($B$362="","",IF(VLOOKUP($B$362,Samples!$A$3:$D$100,2,FALSE)='Intermediate Lookups'!$A3&amp;'Intermediate Lookups'!F$1,$B$362, ""))</f>
        <v/>
      </c>
      <c r="G366" s="10" t="str">
        <f>IF($B$362="","",IF(VLOOKUP($B$362,Samples!$A$3:$D$100,2,FALSE)='Intermediate Lookups'!$A3&amp;'Intermediate Lookups'!G$1,$B$362, ""))</f>
        <v/>
      </c>
      <c r="H366" s="10" t="str">
        <f>IF($B$362="","",IF(VLOOKUP($B$362,Samples!$A$3:$D$100,2,FALSE)='Intermediate Lookups'!$A3&amp;'Intermediate Lookups'!H$1,$B$362, ""))</f>
        <v/>
      </c>
      <c r="I366" s="10" t="str">
        <f>IF($B$362="","",IF(VLOOKUP($B$362,Samples!$A$3:$D$100,2,FALSE)='Intermediate Lookups'!$A3&amp;'Intermediate Lookups'!I$1,$B$362, ""))</f>
        <v/>
      </c>
      <c r="J366" s="10" t="str">
        <f>IF($B$362="","",IF(VLOOKUP($B$362,Samples!$A$3:$D$100,2,FALSE)='Intermediate Lookups'!$A3&amp;'Intermediate Lookups'!J$1,$B$362, ""))</f>
        <v/>
      </c>
      <c r="K366" s="10" t="str">
        <f>IF($B$362="","",IF(VLOOKUP($B$362,Samples!$A$3:$D$100,2,FALSE)='Intermediate Lookups'!$A3&amp;'Intermediate Lookups'!K$1,$B$362, ""))</f>
        <v/>
      </c>
      <c r="L366" s="10" t="str">
        <f>IF($B$362="","",IF(VLOOKUP($B$362,Samples!$A$3:$D$100,2,FALSE)='Intermediate Lookups'!$A3&amp;'Intermediate Lookups'!L$1,$B$362, ""))</f>
        <v/>
      </c>
      <c r="M366" s="10" t="str">
        <f>IF($B$362="","",IF(VLOOKUP($B$362,Samples!$A$3:$D$100,2,FALSE)='Intermediate Lookups'!$A3&amp;'Intermediate Lookups'!M$1,$B$362, ""))</f>
        <v/>
      </c>
    </row>
    <row r="367" spans="1:14" x14ac:dyDescent="0.25">
      <c r="A367" t="str">
        <f>IF(B362="","","C")</f>
        <v/>
      </c>
      <c r="B367" s="10" t="str">
        <f>IF($B$362="","",IF(VLOOKUP($B$362,Samples!$A$3:$D$100,2,FALSE)='Intermediate Lookups'!$A4&amp;'Intermediate Lookups'!B$1,$B$362, ""))</f>
        <v/>
      </c>
      <c r="C367" s="10" t="str">
        <f>IF($B$362="","",IF(VLOOKUP($B$362,Samples!$A$3:$D$100,2,FALSE)='Intermediate Lookups'!$A4&amp;'Intermediate Lookups'!C$1,$B$362, ""))</f>
        <v/>
      </c>
      <c r="D367" s="10" t="str">
        <f>IF($B$362="","",IF(VLOOKUP($B$362,Samples!$A$3:$D$100,2,FALSE)='Intermediate Lookups'!$A4&amp;'Intermediate Lookups'!D$1,$B$362, ""))</f>
        <v/>
      </c>
      <c r="E367" s="10" t="str">
        <f>IF($B$362="","",IF(VLOOKUP($B$362,Samples!$A$3:$D$100,2,FALSE)='Intermediate Lookups'!$A4&amp;'Intermediate Lookups'!E$1,$B$362, ""))</f>
        <v/>
      </c>
      <c r="F367" s="10" t="str">
        <f>IF($B$362="","",IF(VLOOKUP($B$362,Samples!$A$3:$D$100,2,FALSE)='Intermediate Lookups'!$A4&amp;'Intermediate Lookups'!F$1,$B$362, ""))</f>
        <v/>
      </c>
      <c r="G367" s="10" t="str">
        <f>IF($B$362="","",IF(VLOOKUP($B$362,Samples!$A$3:$D$100,2,FALSE)='Intermediate Lookups'!$A4&amp;'Intermediate Lookups'!G$1,$B$362, ""))</f>
        <v/>
      </c>
      <c r="H367" s="10" t="str">
        <f>IF($B$362="","",IF(VLOOKUP($B$362,Samples!$A$3:$D$100,2,FALSE)='Intermediate Lookups'!$A4&amp;'Intermediate Lookups'!H$1,$B$362, ""))</f>
        <v/>
      </c>
      <c r="I367" s="10" t="str">
        <f>IF($B$362="","",IF(VLOOKUP($B$362,Samples!$A$3:$D$100,2,FALSE)='Intermediate Lookups'!$A4&amp;'Intermediate Lookups'!I$1,$B$362, ""))</f>
        <v/>
      </c>
      <c r="J367" s="10" t="str">
        <f>IF($B$362="","",IF(VLOOKUP($B$362,Samples!$A$3:$D$100,2,FALSE)='Intermediate Lookups'!$A4&amp;'Intermediate Lookups'!J$1,$B$362, ""))</f>
        <v/>
      </c>
      <c r="K367" s="10" t="str">
        <f>IF($B$362="","",IF(VLOOKUP($B$362,Samples!$A$3:$D$100,2,FALSE)='Intermediate Lookups'!$A4&amp;'Intermediate Lookups'!K$1,$B$362, ""))</f>
        <v/>
      </c>
      <c r="L367" s="10" t="str">
        <f>IF($B$362="","",IF(VLOOKUP($B$362,Samples!$A$3:$D$100,2,FALSE)='Intermediate Lookups'!$A4&amp;'Intermediate Lookups'!L$1,$B$362, ""))</f>
        <v/>
      </c>
      <c r="M367" s="10" t="str">
        <f>IF($B$362="","",IF(VLOOKUP($B$362,Samples!$A$3:$D$100,2,FALSE)='Intermediate Lookups'!$A4&amp;'Intermediate Lookups'!M$1,$B$362, ""))</f>
        <v/>
      </c>
    </row>
    <row r="368" spans="1:14" x14ac:dyDescent="0.25">
      <c r="A368" t="str">
        <f>IF(B362="","","D")</f>
        <v/>
      </c>
      <c r="B368" s="10" t="str">
        <f>IF($B$362="","",IF(VLOOKUP($B$362,Samples!$A$3:$D$100,2,FALSE)='Intermediate Lookups'!$A5&amp;'Intermediate Lookups'!B$1,$B$362, ""))</f>
        <v/>
      </c>
      <c r="C368" s="10" t="str">
        <f>IF($B$362="","",IF(VLOOKUP($B$362,Samples!$A$3:$D$100,2,FALSE)='Intermediate Lookups'!$A5&amp;'Intermediate Lookups'!C$1,$B$362, ""))</f>
        <v/>
      </c>
      <c r="D368" s="10" t="str">
        <f>IF($B$362="","",IF(VLOOKUP($B$362,Samples!$A$3:$D$100,2,FALSE)='Intermediate Lookups'!$A5&amp;'Intermediate Lookups'!D$1,$B$362, ""))</f>
        <v/>
      </c>
      <c r="E368" s="10" t="str">
        <f>IF($B$362="","",IF(VLOOKUP($B$362,Samples!$A$3:$D$100,2,FALSE)='Intermediate Lookups'!$A5&amp;'Intermediate Lookups'!E$1,$B$362, ""))</f>
        <v/>
      </c>
      <c r="F368" s="10" t="str">
        <f>IF($B$362="","",IF(VLOOKUP($B$362,Samples!$A$3:$D$100,2,FALSE)='Intermediate Lookups'!$A5&amp;'Intermediate Lookups'!F$1,$B$362, ""))</f>
        <v/>
      </c>
      <c r="G368" s="10" t="str">
        <f>IF($B$362="","",IF(VLOOKUP($B$362,Samples!$A$3:$D$100,2,FALSE)='Intermediate Lookups'!$A5&amp;'Intermediate Lookups'!G$1,$B$362, ""))</f>
        <v/>
      </c>
      <c r="H368" s="10" t="str">
        <f>IF($B$362="","",IF(VLOOKUP($B$362,Samples!$A$3:$D$100,2,FALSE)='Intermediate Lookups'!$A5&amp;'Intermediate Lookups'!H$1,$B$362, ""))</f>
        <v/>
      </c>
      <c r="I368" s="10" t="str">
        <f>IF($B$362="","",IF(VLOOKUP($B$362,Samples!$A$3:$D$100,2,FALSE)='Intermediate Lookups'!$A5&amp;'Intermediate Lookups'!I$1,$B$362, ""))</f>
        <v/>
      </c>
      <c r="J368" s="10" t="str">
        <f>IF($B$362="","",IF(VLOOKUP($B$362,Samples!$A$3:$D$100,2,FALSE)='Intermediate Lookups'!$A5&amp;'Intermediate Lookups'!J$1,$B$362, ""))</f>
        <v/>
      </c>
      <c r="K368" s="10" t="str">
        <f>IF($B$362="","",IF(VLOOKUP($B$362,Samples!$A$3:$D$100,2,FALSE)='Intermediate Lookups'!$A5&amp;'Intermediate Lookups'!K$1,$B$362, ""))</f>
        <v/>
      </c>
      <c r="L368" s="10" t="str">
        <f>IF($B$362="","",IF(VLOOKUP($B$362,Samples!$A$3:$D$100,2,FALSE)='Intermediate Lookups'!$A5&amp;'Intermediate Lookups'!L$1,$B$362, ""))</f>
        <v/>
      </c>
      <c r="M368" s="10" t="str">
        <f>IF($B$362="","",IF(VLOOKUP($B$362,Samples!$A$3:$D$100,2,FALSE)='Intermediate Lookups'!$A5&amp;'Intermediate Lookups'!M$1,$B$362, ""))</f>
        <v/>
      </c>
    </row>
    <row r="369" spans="1:14" x14ac:dyDescent="0.25">
      <c r="A369" t="str">
        <f>IF(B362="","","E")</f>
        <v/>
      </c>
      <c r="B369" s="10" t="str">
        <f>IF($B$362="","",IF(VLOOKUP($B$362,Samples!$A$3:$D$100,2,FALSE)='Intermediate Lookups'!$A6&amp;'Intermediate Lookups'!B$1,$B$362, ""))</f>
        <v/>
      </c>
      <c r="C369" s="10" t="str">
        <f>IF($B$362="","",IF(VLOOKUP($B$362,Samples!$A$3:$D$100,2,FALSE)='Intermediate Lookups'!$A6&amp;'Intermediate Lookups'!C$1,$B$362, ""))</f>
        <v/>
      </c>
      <c r="D369" s="10" t="str">
        <f>IF($B$362="","",IF(VLOOKUP($B$362,Samples!$A$3:$D$100,2,FALSE)='Intermediate Lookups'!$A6&amp;'Intermediate Lookups'!D$1,$B$362, ""))</f>
        <v/>
      </c>
      <c r="E369" s="10" t="str">
        <f>IF($B$362="","",IF(VLOOKUP($B$362,Samples!$A$3:$D$100,2,FALSE)='Intermediate Lookups'!$A6&amp;'Intermediate Lookups'!E$1,$B$362, ""))</f>
        <v/>
      </c>
      <c r="F369" s="10" t="str">
        <f>IF($B$362="","",IF(VLOOKUP($B$362,Samples!$A$3:$D$100,2,FALSE)='Intermediate Lookups'!$A6&amp;'Intermediate Lookups'!F$1,$B$362, ""))</f>
        <v/>
      </c>
      <c r="G369" s="10" t="str">
        <f>IF($B$362="","",IF(VLOOKUP($B$362,Samples!$A$3:$D$100,2,FALSE)='Intermediate Lookups'!$A6&amp;'Intermediate Lookups'!G$1,$B$362, ""))</f>
        <v/>
      </c>
      <c r="H369" s="10" t="str">
        <f>IF($B$362="","",IF(VLOOKUP($B$362,Samples!$A$3:$D$100,2,FALSE)='Intermediate Lookups'!$A6&amp;'Intermediate Lookups'!H$1,$B$362, ""))</f>
        <v/>
      </c>
      <c r="I369" s="10" t="str">
        <f>IF($B$362="","",IF(VLOOKUP($B$362,Samples!$A$3:$D$100,2,FALSE)='Intermediate Lookups'!$A6&amp;'Intermediate Lookups'!I$1,$B$362, ""))</f>
        <v/>
      </c>
      <c r="J369" s="10" t="str">
        <f>IF($B$362="","",IF(VLOOKUP($B$362,Samples!$A$3:$D$100,2,FALSE)='Intermediate Lookups'!$A6&amp;'Intermediate Lookups'!J$1,$B$362, ""))</f>
        <v/>
      </c>
      <c r="K369" s="10" t="str">
        <f>IF($B$362="","",IF(VLOOKUP($B$362,Samples!$A$3:$D$100,2,FALSE)='Intermediate Lookups'!$A6&amp;'Intermediate Lookups'!K$1,$B$362, ""))</f>
        <v/>
      </c>
      <c r="L369" s="10" t="str">
        <f>IF($B$362="","",IF(VLOOKUP($B$362,Samples!$A$3:$D$100,2,FALSE)='Intermediate Lookups'!$A6&amp;'Intermediate Lookups'!L$1,$B$362, ""))</f>
        <v/>
      </c>
      <c r="M369" s="10" t="str">
        <f>IF($B$362="","",IF(VLOOKUP($B$362,Samples!$A$3:$D$100,2,FALSE)='Intermediate Lookups'!$A6&amp;'Intermediate Lookups'!M$1,$B$362, ""))</f>
        <v/>
      </c>
    </row>
    <row r="370" spans="1:14" x14ac:dyDescent="0.25">
      <c r="A370" t="str">
        <f>IF(B362="","","F")</f>
        <v/>
      </c>
      <c r="B370" s="10" t="str">
        <f>IF($B$362="","",IF(VLOOKUP($B$362,Samples!$A$3:$D$100,2,FALSE)='Intermediate Lookups'!$A7&amp;'Intermediate Lookups'!B$1,$B$362, ""))</f>
        <v/>
      </c>
      <c r="C370" s="10" t="str">
        <f>IF($B$362="","",IF(VLOOKUP($B$362,Samples!$A$3:$D$100,2,FALSE)='Intermediate Lookups'!$A7&amp;'Intermediate Lookups'!C$1,$B$362, ""))</f>
        <v/>
      </c>
      <c r="D370" s="10" t="str">
        <f>IF($B$362="","",IF(VLOOKUP($B$362,Samples!$A$3:$D$100,2,FALSE)='Intermediate Lookups'!$A7&amp;'Intermediate Lookups'!D$1,$B$362, ""))</f>
        <v/>
      </c>
      <c r="E370" s="10" t="str">
        <f>IF($B$362="","",IF(VLOOKUP($B$362,Samples!$A$3:$D$100,2,FALSE)='Intermediate Lookups'!$A7&amp;'Intermediate Lookups'!E$1,$B$362, ""))</f>
        <v/>
      </c>
      <c r="F370" s="10" t="str">
        <f>IF($B$362="","",IF(VLOOKUP($B$362,Samples!$A$3:$D$100,2,FALSE)='Intermediate Lookups'!$A7&amp;'Intermediate Lookups'!F$1,$B$362, ""))</f>
        <v/>
      </c>
      <c r="G370" s="10" t="str">
        <f>IF($B$362="","",IF(VLOOKUP($B$362,Samples!$A$3:$D$100,2,FALSE)='Intermediate Lookups'!$A7&amp;'Intermediate Lookups'!G$1,$B$362, ""))</f>
        <v/>
      </c>
      <c r="H370" s="10" t="str">
        <f>IF($B$362="","",IF(VLOOKUP($B$362,Samples!$A$3:$D$100,2,FALSE)='Intermediate Lookups'!$A7&amp;'Intermediate Lookups'!H$1,$B$362, ""))</f>
        <v/>
      </c>
      <c r="I370" s="10" t="str">
        <f>IF($B$362="","",IF(VLOOKUP($B$362,Samples!$A$3:$D$100,2,FALSE)='Intermediate Lookups'!$A7&amp;'Intermediate Lookups'!I$1,$B$362, ""))</f>
        <v/>
      </c>
      <c r="J370" s="10" t="str">
        <f>IF($B$362="","",IF(VLOOKUP($B$362,Samples!$A$3:$D$100,2,FALSE)='Intermediate Lookups'!$A7&amp;'Intermediate Lookups'!J$1,$B$362, ""))</f>
        <v/>
      </c>
      <c r="K370" s="10" t="str">
        <f>IF($B$362="","",IF(VLOOKUP($B$362,Samples!$A$3:$D$100,2,FALSE)='Intermediate Lookups'!$A7&amp;'Intermediate Lookups'!K$1,$B$362, ""))</f>
        <v/>
      </c>
      <c r="L370" s="10" t="str">
        <f>IF($B$362="","",IF(VLOOKUP($B$362,Samples!$A$3:$D$100,2,FALSE)='Intermediate Lookups'!$A7&amp;'Intermediate Lookups'!L$1,$B$362, ""))</f>
        <v/>
      </c>
      <c r="M370" s="10" t="str">
        <f>IF($B$362="","",IF(VLOOKUP($B$362,Samples!$A$3:$D$100,2,FALSE)='Intermediate Lookups'!$A7&amp;'Intermediate Lookups'!M$1,$B$362, ""))</f>
        <v/>
      </c>
    </row>
    <row r="371" spans="1:14" x14ac:dyDescent="0.25">
      <c r="A371" t="str">
        <f>IF(B362="","","G")</f>
        <v/>
      </c>
      <c r="B371" s="10" t="str">
        <f>IF($B$362="","",IF(VLOOKUP($B$362,Samples!$A$3:$D$100,2,FALSE)='Intermediate Lookups'!$A8&amp;'Intermediate Lookups'!B$1,$B$362, ""))</f>
        <v/>
      </c>
      <c r="C371" s="10" t="str">
        <f>IF($B$362="","",IF(VLOOKUP($B$362,Samples!$A$3:$D$100,2,FALSE)='Intermediate Lookups'!$A8&amp;'Intermediate Lookups'!C$1,$B$362, ""))</f>
        <v/>
      </c>
      <c r="D371" s="10" t="str">
        <f>IF($B$362="","",IF(VLOOKUP($B$362,Samples!$A$3:$D$100,2,FALSE)='Intermediate Lookups'!$A8&amp;'Intermediate Lookups'!D$1,$B$362, ""))</f>
        <v/>
      </c>
      <c r="E371" s="10" t="str">
        <f>IF($B$362="","",IF(VLOOKUP($B$362,Samples!$A$3:$D$100,2,FALSE)='Intermediate Lookups'!$A8&amp;'Intermediate Lookups'!E$1,$B$362, ""))</f>
        <v/>
      </c>
      <c r="F371" s="10" t="str">
        <f>IF($B$362="","",IF(VLOOKUP($B$362,Samples!$A$3:$D$100,2,FALSE)='Intermediate Lookups'!$A8&amp;'Intermediate Lookups'!F$1,$B$362, ""))</f>
        <v/>
      </c>
      <c r="G371" s="10" t="str">
        <f>IF($B$362="","",IF(VLOOKUP($B$362,Samples!$A$3:$D$100,2,FALSE)='Intermediate Lookups'!$A8&amp;'Intermediate Lookups'!G$1,$B$362, ""))</f>
        <v/>
      </c>
      <c r="H371" s="10" t="str">
        <f>IF($B$362="","",IF(VLOOKUP($B$362,Samples!$A$3:$D$100,2,FALSE)='Intermediate Lookups'!$A8&amp;'Intermediate Lookups'!H$1,$B$362, ""))</f>
        <v/>
      </c>
      <c r="I371" s="10" t="str">
        <f>IF($B$362="","",IF(VLOOKUP($B$362,Samples!$A$3:$D$100,2,FALSE)='Intermediate Lookups'!$A8&amp;'Intermediate Lookups'!I$1,$B$362, ""))</f>
        <v/>
      </c>
      <c r="J371" s="10" t="str">
        <f>IF($B$362="","",IF(VLOOKUP($B$362,Samples!$A$3:$D$100,2,FALSE)='Intermediate Lookups'!$A8&amp;'Intermediate Lookups'!J$1,$B$362, ""))</f>
        <v/>
      </c>
      <c r="K371" s="10" t="str">
        <f>IF($B$362="","",IF(VLOOKUP($B$362,Samples!$A$3:$D$100,2,FALSE)='Intermediate Lookups'!$A8&amp;'Intermediate Lookups'!K$1,$B$362, ""))</f>
        <v/>
      </c>
      <c r="L371" s="10" t="str">
        <f>IF($B$362="","",IF(VLOOKUP($B$362,Samples!$A$3:$D$100,2,FALSE)='Intermediate Lookups'!$A8&amp;'Intermediate Lookups'!L$1,$B$362, ""))</f>
        <v/>
      </c>
      <c r="M371" s="10" t="str">
        <f>IF($B$362="","",IF(VLOOKUP($B$362,Samples!$A$3:$D$100,2,FALSE)='Intermediate Lookups'!$A8&amp;'Intermediate Lookups'!M$1,$B$362, ""))</f>
        <v/>
      </c>
    </row>
    <row r="372" spans="1:14" x14ac:dyDescent="0.25">
      <c r="A372" t="str">
        <f>IF(B362="","","H")</f>
        <v/>
      </c>
      <c r="B372" s="10" t="str">
        <f>IF($B$362="","",IF(VLOOKUP($B$362,Samples!$A$3:$D$100,2,FALSE)='Intermediate Lookups'!$A9&amp;'Intermediate Lookups'!B$1,$B$362, ""))</f>
        <v/>
      </c>
      <c r="C372" s="10" t="str">
        <f>IF($B$362="","",IF(VLOOKUP($B$362,Samples!$A$3:$D$100,2,FALSE)='Intermediate Lookups'!$A9&amp;'Intermediate Lookups'!C$1,$B$362, ""))</f>
        <v/>
      </c>
      <c r="D372" s="10" t="str">
        <f>IF($B$362="","",IF(VLOOKUP($B$362,Samples!$A$3:$D$100,2,FALSE)='Intermediate Lookups'!$A9&amp;'Intermediate Lookups'!D$1,$B$362, ""))</f>
        <v/>
      </c>
      <c r="E372" s="10" t="str">
        <f>IF($B$362="","",IF(VLOOKUP($B$362,Samples!$A$3:$D$100,2,FALSE)='Intermediate Lookups'!$A9&amp;'Intermediate Lookups'!E$1,$B$362, ""))</f>
        <v/>
      </c>
      <c r="F372" s="10" t="str">
        <f>IF($B$362="","",IF(VLOOKUP($B$362,Samples!$A$3:$D$100,2,FALSE)='Intermediate Lookups'!$A9&amp;'Intermediate Lookups'!F$1,$B$362, ""))</f>
        <v/>
      </c>
      <c r="G372" s="10" t="str">
        <f>IF($B$362="","",IF(VLOOKUP($B$362,Samples!$A$3:$D$100,2,FALSE)='Intermediate Lookups'!$A9&amp;'Intermediate Lookups'!G$1,$B$362, ""))</f>
        <v/>
      </c>
      <c r="H372" s="10" t="str">
        <f>IF($B$362="","",IF(VLOOKUP($B$362,Samples!$A$3:$D$100,2,FALSE)='Intermediate Lookups'!$A9&amp;'Intermediate Lookups'!H$1,$B$362, ""))</f>
        <v/>
      </c>
      <c r="I372" s="10" t="str">
        <f>IF($B$362="","",IF(VLOOKUP($B$362,Samples!$A$3:$D$100,2,FALSE)='Intermediate Lookups'!$A9&amp;'Intermediate Lookups'!I$1,$B$362, ""))</f>
        <v/>
      </c>
      <c r="J372" s="10" t="str">
        <f>IF($B$362="","",IF(VLOOKUP($B$362,Samples!$A$3:$D$100,2,FALSE)='Intermediate Lookups'!$A9&amp;'Intermediate Lookups'!J$1,$B$362, ""))</f>
        <v/>
      </c>
      <c r="K372" s="10" t="str">
        <f>IF($B$362="","",IF(VLOOKUP($B$362,Samples!$A$3:$D$100,2,FALSE)='Intermediate Lookups'!$A9&amp;'Intermediate Lookups'!K$1,$B$362, ""))</f>
        <v/>
      </c>
      <c r="L372" s="10" t="str">
        <f>IF($B$362="","",IF(VLOOKUP($B$362,Samples!$A$3:$D$100,2,FALSE)='Intermediate Lookups'!$A9&amp;'Intermediate Lookups'!L$1,$B$362, ""))</f>
        <v/>
      </c>
      <c r="M372" s="10" t="str">
        <f>IF($B$362="","",IF(VLOOKUP($B$362,Samples!$A$3:$D$100,2,FALSE)='Intermediate Lookups'!$A9&amp;'Intermediate Lookups'!M$1,$B$362, ""))</f>
        <v/>
      </c>
    </row>
    <row r="374" spans="1:14" x14ac:dyDescent="0.25">
      <c r="A374" t="str">
        <f>IF(B374="","","Pipetting step")</f>
        <v/>
      </c>
      <c r="B374" t="str">
        <f>IF(ISBLANK(Samples!A84),"",Samples!A84)</f>
        <v/>
      </c>
      <c r="C374" t="str">
        <f>IF(B374="","",VLOOKUP(B374,Samples!$A$3:$D$100,4,FALSE))</f>
        <v/>
      </c>
      <c r="D374" t="str">
        <f>IF(B374="","",8)</f>
        <v/>
      </c>
      <c r="E374" t="str">
        <f>IF(B374="","",12)</f>
        <v/>
      </c>
      <c r="F374" t="str">
        <f>IF(B374="","","Standard")</f>
        <v/>
      </c>
      <c r="G374" t="str">
        <f>IF(B374="","","Color")</f>
        <v/>
      </c>
      <c r="I374" t="str">
        <f>IF(B374="","",6)</f>
        <v/>
      </c>
      <c r="J374" t="str">
        <f>IF(B374="","",6)</f>
        <v/>
      </c>
      <c r="K374" t="str">
        <f>IF(B374="","","Normal")</f>
        <v/>
      </c>
      <c r="L374" t="str">
        <f>IF(B374="","","Single-channel")</f>
        <v/>
      </c>
      <c r="M374" t="str">
        <f>IF(B374="","","No")</f>
        <v/>
      </c>
      <c r="N374" t="str">
        <f>IF(B374="","","No")</f>
        <v/>
      </c>
    </row>
    <row r="375" spans="1:14" x14ac:dyDescent="0.25">
      <c r="M375" t="str">
        <f>IF(B374="","","Per well")</f>
        <v/>
      </c>
      <c r="N375" t="str">
        <f>IF(B374="","","On source")</f>
        <v/>
      </c>
    </row>
    <row r="376" spans="1:14" x14ac:dyDescent="0.25">
      <c r="B376" t="str">
        <f>IF(B374="","",1)</f>
        <v/>
      </c>
      <c r="C376" t="str">
        <f>IF(B374="","",2)</f>
        <v/>
      </c>
      <c r="D376" t="str">
        <f>IF(B374="","",3)</f>
        <v/>
      </c>
      <c r="E376" t="str">
        <f>IF(B374="","",4)</f>
        <v/>
      </c>
      <c r="F376" t="str">
        <f>IF(B374="","",5)</f>
        <v/>
      </c>
      <c r="G376" t="str">
        <f>IF(B374="","",6)</f>
        <v/>
      </c>
      <c r="H376" t="str">
        <f>IF(B374="","",7)</f>
        <v/>
      </c>
      <c r="I376" t="str">
        <f>IF(B374="","",8)</f>
        <v/>
      </c>
      <c r="J376" t="str">
        <f>IF(B374="","",9)</f>
        <v/>
      </c>
      <c r="K376" t="str">
        <f>IF(B374="","",10)</f>
        <v/>
      </c>
      <c r="L376" t="str">
        <f>IF(B374="","",11)</f>
        <v/>
      </c>
      <c r="M376" t="str">
        <f>IF(B374="","",12)</f>
        <v/>
      </c>
    </row>
    <row r="377" spans="1:14" x14ac:dyDescent="0.25">
      <c r="A377" t="str">
        <f>IF(B374="","","A")</f>
        <v/>
      </c>
      <c r="B377" s="10" t="str">
        <f>IF($B$374="","",IF(VLOOKUP($B$374,Samples!$A$3:$D$100,2,FALSE)='Intermediate Lookups'!$A2&amp;'Intermediate Lookups'!B$1,$B$374, ""))</f>
        <v/>
      </c>
      <c r="C377" s="10" t="str">
        <f>IF($B$374="","",IF(VLOOKUP($B$374,Samples!$A$3:$D$100,2,FALSE)='Intermediate Lookups'!$A2&amp;'Intermediate Lookups'!C$1,$B$374, ""))</f>
        <v/>
      </c>
      <c r="D377" s="10" t="str">
        <f>IF($B$374="","",IF(VLOOKUP($B$374,Samples!$A$3:$D$100,2,FALSE)='Intermediate Lookups'!$A2&amp;'Intermediate Lookups'!D$1,$B$374, ""))</f>
        <v/>
      </c>
      <c r="E377" s="10" t="str">
        <f>IF($B$374="","",IF(VLOOKUP($B$374,Samples!$A$3:$D$100,2,FALSE)='Intermediate Lookups'!$A2&amp;'Intermediate Lookups'!E$1,$B$374, ""))</f>
        <v/>
      </c>
      <c r="F377" s="10" t="str">
        <f>IF($B$374="","",IF(VLOOKUP($B$374,Samples!$A$3:$D$100,2,FALSE)='Intermediate Lookups'!$A2&amp;'Intermediate Lookups'!F$1,$B$374, ""))</f>
        <v/>
      </c>
      <c r="G377" s="10" t="str">
        <f>IF($B$374="","",IF(VLOOKUP($B$374,Samples!$A$3:$D$100,2,FALSE)='Intermediate Lookups'!$A2&amp;'Intermediate Lookups'!G$1,$B$374, ""))</f>
        <v/>
      </c>
      <c r="H377" s="10" t="str">
        <f>IF($B$374="","",IF(VLOOKUP($B$374,Samples!$A$3:$D$100,2,FALSE)='Intermediate Lookups'!$A2&amp;'Intermediate Lookups'!H$1,$B$374, ""))</f>
        <v/>
      </c>
      <c r="I377" s="10" t="str">
        <f>IF($B$374="","",IF(VLOOKUP($B$374,Samples!$A$3:$D$100,2,FALSE)='Intermediate Lookups'!$A2&amp;'Intermediate Lookups'!I$1,$B$374, ""))</f>
        <v/>
      </c>
      <c r="J377" s="10" t="str">
        <f>IF($B$374="","",IF(VLOOKUP($B$374,Samples!$A$3:$D$100,2,FALSE)='Intermediate Lookups'!$A2&amp;'Intermediate Lookups'!J$1,$B$374, ""))</f>
        <v/>
      </c>
      <c r="K377" s="10" t="str">
        <f>IF($B$374="","",IF(VLOOKUP($B$374,Samples!$A$3:$D$100,2,FALSE)='Intermediate Lookups'!$A2&amp;'Intermediate Lookups'!K$1,$B$374, ""))</f>
        <v/>
      </c>
      <c r="L377" s="10" t="str">
        <f>IF($B$374="","",IF(VLOOKUP($B$374,Samples!$A$3:$D$100,2,FALSE)='Intermediate Lookups'!$A2&amp;'Intermediate Lookups'!L$1,$B$374, ""))</f>
        <v/>
      </c>
      <c r="M377" s="10" t="str">
        <f>IF($B$374="","",IF(VLOOKUP($B$374,Samples!$A$3:$D$100,2,FALSE)='Intermediate Lookups'!$A2&amp;'Intermediate Lookups'!M$1,$B$374, ""))</f>
        <v/>
      </c>
    </row>
    <row r="378" spans="1:14" x14ac:dyDescent="0.25">
      <c r="A378" t="str">
        <f>IF(B374="","","B")</f>
        <v/>
      </c>
      <c r="B378" s="10" t="str">
        <f>IF($B$374="","",IF(VLOOKUP($B$374,Samples!$A$3:$D$100,2,FALSE)='Intermediate Lookups'!$A3&amp;'Intermediate Lookups'!B$1,$B$374, ""))</f>
        <v/>
      </c>
      <c r="C378" s="10" t="str">
        <f>IF($B$374="","",IF(VLOOKUP($B$374,Samples!$A$3:$D$100,2,FALSE)='Intermediate Lookups'!$A3&amp;'Intermediate Lookups'!C$1,$B$374, ""))</f>
        <v/>
      </c>
      <c r="D378" s="10" t="str">
        <f>IF($B$374="","",IF(VLOOKUP($B$374,Samples!$A$3:$D$100,2,FALSE)='Intermediate Lookups'!$A3&amp;'Intermediate Lookups'!D$1,$B$374, ""))</f>
        <v/>
      </c>
      <c r="E378" s="10" t="str">
        <f>IF($B$374="","",IF(VLOOKUP($B$374,Samples!$A$3:$D$100,2,FALSE)='Intermediate Lookups'!$A3&amp;'Intermediate Lookups'!E$1,$B$374, ""))</f>
        <v/>
      </c>
      <c r="F378" s="10" t="str">
        <f>IF($B$374="","",IF(VLOOKUP($B$374,Samples!$A$3:$D$100,2,FALSE)='Intermediate Lookups'!$A3&amp;'Intermediate Lookups'!F$1,$B$374, ""))</f>
        <v/>
      </c>
      <c r="G378" s="10" t="str">
        <f>IF($B$374="","",IF(VLOOKUP($B$374,Samples!$A$3:$D$100,2,FALSE)='Intermediate Lookups'!$A3&amp;'Intermediate Lookups'!G$1,$B$374, ""))</f>
        <v/>
      </c>
      <c r="H378" s="10" t="str">
        <f>IF($B$374="","",IF(VLOOKUP($B$374,Samples!$A$3:$D$100,2,FALSE)='Intermediate Lookups'!$A3&amp;'Intermediate Lookups'!H$1,$B$374, ""))</f>
        <v/>
      </c>
      <c r="I378" s="10" t="str">
        <f>IF($B$374="","",IF(VLOOKUP($B$374,Samples!$A$3:$D$100,2,FALSE)='Intermediate Lookups'!$A3&amp;'Intermediate Lookups'!I$1,$B$374, ""))</f>
        <v/>
      </c>
      <c r="J378" s="10" t="str">
        <f>IF($B$374="","",IF(VLOOKUP($B$374,Samples!$A$3:$D$100,2,FALSE)='Intermediate Lookups'!$A3&amp;'Intermediate Lookups'!J$1,$B$374, ""))</f>
        <v/>
      </c>
      <c r="K378" s="10" t="str">
        <f>IF($B$374="","",IF(VLOOKUP($B$374,Samples!$A$3:$D$100,2,FALSE)='Intermediate Lookups'!$A3&amp;'Intermediate Lookups'!K$1,$B$374, ""))</f>
        <v/>
      </c>
      <c r="L378" s="10" t="str">
        <f>IF($B$374="","",IF(VLOOKUP($B$374,Samples!$A$3:$D$100,2,FALSE)='Intermediate Lookups'!$A3&amp;'Intermediate Lookups'!L$1,$B$374, ""))</f>
        <v/>
      </c>
      <c r="M378" s="10" t="str">
        <f>IF($B$374="","",IF(VLOOKUP($B$374,Samples!$A$3:$D$100,2,FALSE)='Intermediate Lookups'!$A3&amp;'Intermediate Lookups'!M$1,$B$374, ""))</f>
        <v/>
      </c>
    </row>
    <row r="379" spans="1:14" x14ac:dyDescent="0.25">
      <c r="A379" t="str">
        <f>IF(B374="","","C")</f>
        <v/>
      </c>
      <c r="B379" s="10" t="str">
        <f>IF($B$374="","",IF(VLOOKUP($B$374,Samples!$A$3:$D$100,2,FALSE)='Intermediate Lookups'!$A4&amp;'Intermediate Lookups'!B$1,$B$374, ""))</f>
        <v/>
      </c>
      <c r="C379" s="10" t="str">
        <f>IF($B$374="","",IF(VLOOKUP($B$374,Samples!$A$3:$D$100,2,FALSE)='Intermediate Lookups'!$A4&amp;'Intermediate Lookups'!C$1,$B$374, ""))</f>
        <v/>
      </c>
      <c r="D379" s="10" t="str">
        <f>IF($B$374="","",IF(VLOOKUP($B$374,Samples!$A$3:$D$100,2,FALSE)='Intermediate Lookups'!$A4&amp;'Intermediate Lookups'!D$1,$B$374, ""))</f>
        <v/>
      </c>
      <c r="E379" s="10" t="str">
        <f>IF($B$374="","",IF(VLOOKUP($B$374,Samples!$A$3:$D$100,2,FALSE)='Intermediate Lookups'!$A4&amp;'Intermediate Lookups'!E$1,$B$374, ""))</f>
        <v/>
      </c>
      <c r="F379" s="10" t="str">
        <f>IF($B$374="","",IF(VLOOKUP($B$374,Samples!$A$3:$D$100,2,FALSE)='Intermediate Lookups'!$A4&amp;'Intermediate Lookups'!F$1,$B$374, ""))</f>
        <v/>
      </c>
      <c r="G379" s="10" t="str">
        <f>IF($B$374="","",IF(VLOOKUP($B$374,Samples!$A$3:$D$100,2,FALSE)='Intermediate Lookups'!$A4&amp;'Intermediate Lookups'!G$1,$B$374, ""))</f>
        <v/>
      </c>
      <c r="H379" s="10" t="str">
        <f>IF($B$374="","",IF(VLOOKUP($B$374,Samples!$A$3:$D$100,2,FALSE)='Intermediate Lookups'!$A4&amp;'Intermediate Lookups'!H$1,$B$374, ""))</f>
        <v/>
      </c>
      <c r="I379" s="10" t="str">
        <f>IF($B$374="","",IF(VLOOKUP($B$374,Samples!$A$3:$D$100,2,FALSE)='Intermediate Lookups'!$A4&amp;'Intermediate Lookups'!I$1,$B$374, ""))</f>
        <v/>
      </c>
      <c r="J379" s="10" t="str">
        <f>IF($B$374="","",IF(VLOOKUP($B$374,Samples!$A$3:$D$100,2,FALSE)='Intermediate Lookups'!$A4&amp;'Intermediate Lookups'!J$1,$B$374, ""))</f>
        <v/>
      </c>
      <c r="K379" s="10" t="str">
        <f>IF($B$374="","",IF(VLOOKUP($B$374,Samples!$A$3:$D$100,2,FALSE)='Intermediate Lookups'!$A4&amp;'Intermediate Lookups'!K$1,$B$374, ""))</f>
        <v/>
      </c>
      <c r="L379" s="10" t="str">
        <f>IF($B$374="","",IF(VLOOKUP($B$374,Samples!$A$3:$D$100,2,FALSE)='Intermediate Lookups'!$A4&amp;'Intermediate Lookups'!L$1,$B$374, ""))</f>
        <v/>
      </c>
      <c r="M379" s="10" t="str">
        <f>IF($B$374="","",IF(VLOOKUP($B$374,Samples!$A$3:$D$100,2,FALSE)='Intermediate Lookups'!$A4&amp;'Intermediate Lookups'!M$1,$B$374, ""))</f>
        <v/>
      </c>
    </row>
    <row r="380" spans="1:14" x14ac:dyDescent="0.25">
      <c r="A380" t="str">
        <f>IF(B374="","","D")</f>
        <v/>
      </c>
      <c r="B380" s="10" t="str">
        <f>IF($B$374="","",IF(VLOOKUP($B$374,Samples!$A$3:$D$100,2,FALSE)='Intermediate Lookups'!$A5&amp;'Intermediate Lookups'!B$1,$B$374, ""))</f>
        <v/>
      </c>
      <c r="C380" s="10" t="str">
        <f>IF($B$374="","",IF(VLOOKUP($B$374,Samples!$A$3:$D$100,2,FALSE)='Intermediate Lookups'!$A5&amp;'Intermediate Lookups'!C$1,$B$374, ""))</f>
        <v/>
      </c>
      <c r="D380" s="10" t="str">
        <f>IF($B$374="","",IF(VLOOKUP($B$374,Samples!$A$3:$D$100,2,FALSE)='Intermediate Lookups'!$A5&amp;'Intermediate Lookups'!D$1,$B$374, ""))</f>
        <v/>
      </c>
      <c r="E380" s="10" t="str">
        <f>IF($B$374="","",IF(VLOOKUP($B$374,Samples!$A$3:$D$100,2,FALSE)='Intermediate Lookups'!$A5&amp;'Intermediate Lookups'!E$1,$B$374, ""))</f>
        <v/>
      </c>
      <c r="F380" s="10" t="str">
        <f>IF($B$374="","",IF(VLOOKUP($B$374,Samples!$A$3:$D$100,2,FALSE)='Intermediate Lookups'!$A5&amp;'Intermediate Lookups'!F$1,$B$374, ""))</f>
        <v/>
      </c>
      <c r="G380" s="10" t="str">
        <f>IF($B$374="","",IF(VLOOKUP($B$374,Samples!$A$3:$D$100,2,FALSE)='Intermediate Lookups'!$A5&amp;'Intermediate Lookups'!G$1,$B$374, ""))</f>
        <v/>
      </c>
      <c r="H380" s="10" t="str">
        <f>IF($B$374="","",IF(VLOOKUP($B$374,Samples!$A$3:$D$100,2,FALSE)='Intermediate Lookups'!$A5&amp;'Intermediate Lookups'!H$1,$B$374, ""))</f>
        <v/>
      </c>
      <c r="I380" s="10" t="str">
        <f>IF($B$374="","",IF(VLOOKUP($B$374,Samples!$A$3:$D$100,2,FALSE)='Intermediate Lookups'!$A5&amp;'Intermediate Lookups'!I$1,$B$374, ""))</f>
        <v/>
      </c>
      <c r="J380" s="10" t="str">
        <f>IF($B$374="","",IF(VLOOKUP($B$374,Samples!$A$3:$D$100,2,FALSE)='Intermediate Lookups'!$A5&amp;'Intermediate Lookups'!J$1,$B$374, ""))</f>
        <v/>
      </c>
      <c r="K380" s="10" t="str">
        <f>IF($B$374="","",IF(VLOOKUP($B$374,Samples!$A$3:$D$100,2,FALSE)='Intermediate Lookups'!$A5&amp;'Intermediate Lookups'!K$1,$B$374, ""))</f>
        <v/>
      </c>
      <c r="L380" s="10" t="str">
        <f>IF($B$374="","",IF(VLOOKUP($B$374,Samples!$A$3:$D$100,2,FALSE)='Intermediate Lookups'!$A5&amp;'Intermediate Lookups'!L$1,$B$374, ""))</f>
        <v/>
      </c>
      <c r="M380" s="10" t="str">
        <f>IF($B$374="","",IF(VLOOKUP($B$374,Samples!$A$3:$D$100,2,FALSE)='Intermediate Lookups'!$A5&amp;'Intermediate Lookups'!M$1,$B$374, ""))</f>
        <v/>
      </c>
    </row>
    <row r="381" spans="1:14" x14ac:dyDescent="0.25">
      <c r="A381" t="str">
        <f>IF(B374="","","E")</f>
        <v/>
      </c>
      <c r="B381" s="10" t="str">
        <f>IF($B$374="","",IF(VLOOKUP($B$374,Samples!$A$3:$D$100,2,FALSE)='Intermediate Lookups'!$A6&amp;'Intermediate Lookups'!B$1,$B$374, ""))</f>
        <v/>
      </c>
      <c r="C381" s="10" t="str">
        <f>IF($B$374="","",IF(VLOOKUP($B$374,Samples!$A$3:$D$100,2,FALSE)='Intermediate Lookups'!$A6&amp;'Intermediate Lookups'!C$1,$B$374, ""))</f>
        <v/>
      </c>
      <c r="D381" s="10" t="str">
        <f>IF($B$374="","",IF(VLOOKUP($B$374,Samples!$A$3:$D$100,2,FALSE)='Intermediate Lookups'!$A6&amp;'Intermediate Lookups'!D$1,$B$374, ""))</f>
        <v/>
      </c>
      <c r="E381" s="10" t="str">
        <f>IF($B$374="","",IF(VLOOKUP($B$374,Samples!$A$3:$D$100,2,FALSE)='Intermediate Lookups'!$A6&amp;'Intermediate Lookups'!E$1,$B$374, ""))</f>
        <v/>
      </c>
      <c r="F381" s="10" t="str">
        <f>IF($B$374="","",IF(VLOOKUP($B$374,Samples!$A$3:$D$100,2,FALSE)='Intermediate Lookups'!$A6&amp;'Intermediate Lookups'!F$1,$B$374, ""))</f>
        <v/>
      </c>
      <c r="G381" s="10" t="str">
        <f>IF($B$374="","",IF(VLOOKUP($B$374,Samples!$A$3:$D$100,2,FALSE)='Intermediate Lookups'!$A6&amp;'Intermediate Lookups'!G$1,$B$374, ""))</f>
        <v/>
      </c>
      <c r="H381" s="10" t="str">
        <f>IF($B$374="","",IF(VLOOKUP($B$374,Samples!$A$3:$D$100,2,FALSE)='Intermediate Lookups'!$A6&amp;'Intermediate Lookups'!H$1,$B$374, ""))</f>
        <v/>
      </c>
      <c r="I381" s="10" t="str">
        <f>IF($B$374="","",IF(VLOOKUP($B$374,Samples!$A$3:$D$100,2,FALSE)='Intermediate Lookups'!$A6&amp;'Intermediate Lookups'!I$1,$B$374, ""))</f>
        <v/>
      </c>
      <c r="J381" s="10" t="str">
        <f>IF($B$374="","",IF(VLOOKUP($B$374,Samples!$A$3:$D$100,2,FALSE)='Intermediate Lookups'!$A6&amp;'Intermediate Lookups'!J$1,$B$374, ""))</f>
        <v/>
      </c>
      <c r="K381" s="10" t="str">
        <f>IF($B$374="","",IF(VLOOKUP($B$374,Samples!$A$3:$D$100,2,FALSE)='Intermediate Lookups'!$A6&amp;'Intermediate Lookups'!K$1,$B$374, ""))</f>
        <v/>
      </c>
      <c r="L381" s="10" t="str">
        <f>IF($B$374="","",IF(VLOOKUP($B$374,Samples!$A$3:$D$100,2,FALSE)='Intermediate Lookups'!$A6&amp;'Intermediate Lookups'!L$1,$B$374, ""))</f>
        <v/>
      </c>
      <c r="M381" s="10" t="str">
        <f>IF($B$374="","",IF(VLOOKUP($B$374,Samples!$A$3:$D$100,2,FALSE)='Intermediate Lookups'!$A6&amp;'Intermediate Lookups'!M$1,$B$374, ""))</f>
        <v/>
      </c>
    </row>
    <row r="382" spans="1:14" x14ac:dyDescent="0.25">
      <c r="A382" t="str">
        <f>IF(B374="","","F")</f>
        <v/>
      </c>
      <c r="B382" s="10" t="str">
        <f>IF($B$374="","",IF(VLOOKUP($B$374,Samples!$A$3:$D$100,2,FALSE)='Intermediate Lookups'!$A7&amp;'Intermediate Lookups'!B$1,$B$374, ""))</f>
        <v/>
      </c>
      <c r="C382" s="10" t="str">
        <f>IF($B$374="","",IF(VLOOKUP($B$374,Samples!$A$3:$D$100,2,FALSE)='Intermediate Lookups'!$A7&amp;'Intermediate Lookups'!C$1,$B$374, ""))</f>
        <v/>
      </c>
      <c r="D382" s="10" t="str">
        <f>IF($B$374="","",IF(VLOOKUP($B$374,Samples!$A$3:$D$100,2,FALSE)='Intermediate Lookups'!$A7&amp;'Intermediate Lookups'!D$1,$B$374, ""))</f>
        <v/>
      </c>
      <c r="E382" s="10" t="str">
        <f>IF($B$374="","",IF(VLOOKUP($B$374,Samples!$A$3:$D$100,2,FALSE)='Intermediate Lookups'!$A7&amp;'Intermediate Lookups'!E$1,$B$374, ""))</f>
        <v/>
      </c>
      <c r="F382" s="10" t="str">
        <f>IF($B$374="","",IF(VLOOKUP($B$374,Samples!$A$3:$D$100,2,FALSE)='Intermediate Lookups'!$A7&amp;'Intermediate Lookups'!F$1,$B$374, ""))</f>
        <v/>
      </c>
      <c r="G382" s="10" t="str">
        <f>IF($B$374="","",IF(VLOOKUP($B$374,Samples!$A$3:$D$100,2,FALSE)='Intermediate Lookups'!$A7&amp;'Intermediate Lookups'!G$1,$B$374, ""))</f>
        <v/>
      </c>
      <c r="H382" s="10" t="str">
        <f>IF($B$374="","",IF(VLOOKUP($B$374,Samples!$A$3:$D$100,2,FALSE)='Intermediate Lookups'!$A7&amp;'Intermediate Lookups'!H$1,$B$374, ""))</f>
        <v/>
      </c>
      <c r="I382" s="10" t="str">
        <f>IF($B$374="","",IF(VLOOKUP($B$374,Samples!$A$3:$D$100,2,FALSE)='Intermediate Lookups'!$A7&amp;'Intermediate Lookups'!I$1,$B$374, ""))</f>
        <v/>
      </c>
      <c r="J382" s="10" t="str">
        <f>IF($B$374="","",IF(VLOOKUP($B$374,Samples!$A$3:$D$100,2,FALSE)='Intermediate Lookups'!$A7&amp;'Intermediate Lookups'!J$1,$B$374, ""))</f>
        <v/>
      </c>
      <c r="K382" s="10" t="str">
        <f>IF($B$374="","",IF(VLOOKUP($B$374,Samples!$A$3:$D$100,2,FALSE)='Intermediate Lookups'!$A7&amp;'Intermediate Lookups'!K$1,$B$374, ""))</f>
        <v/>
      </c>
      <c r="L382" s="10" t="str">
        <f>IF($B$374="","",IF(VLOOKUP($B$374,Samples!$A$3:$D$100,2,FALSE)='Intermediate Lookups'!$A7&amp;'Intermediate Lookups'!L$1,$B$374, ""))</f>
        <v/>
      </c>
      <c r="M382" s="10" t="str">
        <f>IF($B$374="","",IF(VLOOKUP($B$374,Samples!$A$3:$D$100,2,FALSE)='Intermediate Lookups'!$A7&amp;'Intermediate Lookups'!M$1,$B$374, ""))</f>
        <v/>
      </c>
    </row>
    <row r="383" spans="1:14" x14ac:dyDescent="0.25">
      <c r="A383" t="str">
        <f>IF(B374="","","G")</f>
        <v/>
      </c>
      <c r="B383" s="10" t="str">
        <f>IF($B$374="","",IF(VLOOKUP($B$374,Samples!$A$3:$D$100,2,FALSE)='Intermediate Lookups'!$A8&amp;'Intermediate Lookups'!B$1,$B$374, ""))</f>
        <v/>
      </c>
      <c r="C383" s="10" t="str">
        <f>IF($B$374="","",IF(VLOOKUP($B$374,Samples!$A$3:$D$100,2,FALSE)='Intermediate Lookups'!$A8&amp;'Intermediate Lookups'!C$1,$B$374, ""))</f>
        <v/>
      </c>
      <c r="D383" s="10" t="str">
        <f>IF($B$374="","",IF(VLOOKUP($B$374,Samples!$A$3:$D$100,2,FALSE)='Intermediate Lookups'!$A8&amp;'Intermediate Lookups'!D$1,$B$374, ""))</f>
        <v/>
      </c>
      <c r="E383" s="10" t="str">
        <f>IF($B$374="","",IF(VLOOKUP($B$374,Samples!$A$3:$D$100,2,FALSE)='Intermediate Lookups'!$A8&amp;'Intermediate Lookups'!E$1,$B$374, ""))</f>
        <v/>
      </c>
      <c r="F383" s="10" t="str">
        <f>IF($B$374="","",IF(VLOOKUP($B$374,Samples!$A$3:$D$100,2,FALSE)='Intermediate Lookups'!$A8&amp;'Intermediate Lookups'!F$1,$B$374, ""))</f>
        <v/>
      </c>
      <c r="G383" s="10" t="str">
        <f>IF($B$374="","",IF(VLOOKUP($B$374,Samples!$A$3:$D$100,2,FALSE)='Intermediate Lookups'!$A8&amp;'Intermediate Lookups'!G$1,$B$374, ""))</f>
        <v/>
      </c>
      <c r="H383" s="10" t="str">
        <f>IF($B$374="","",IF(VLOOKUP($B$374,Samples!$A$3:$D$100,2,FALSE)='Intermediate Lookups'!$A8&amp;'Intermediate Lookups'!H$1,$B$374, ""))</f>
        <v/>
      </c>
      <c r="I383" s="10" t="str">
        <f>IF($B$374="","",IF(VLOOKUP($B$374,Samples!$A$3:$D$100,2,FALSE)='Intermediate Lookups'!$A8&amp;'Intermediate Lookups'!I$1,$B$374, ""))</f>
        <v/>
      </c>
      <c r="J383" s="10" t="str">
        <f>IF($B$374="","",IF(VLOOKUP($B$374,Samples!$A$3:$D$100,2,FALSE)='Intermediate Lookups'!$A8&amp;'Intermediate Lookups'!J$1,$B$374, ""))</f>
        <v/>
      </c>
      <c r="K383" s="10" t="str">
        <f>IF($B$374="","",IF(VLOOKUP($B$374,Samples!$A$3:$D$100,2,FALSE)='Intermediate Lookups'!$A8&amp;'Intermediate Lookups'!K$1,$B$374, ""))</f>
        <v/>
      </c>
      <c r="L383" s="10" t="str">
        <f>IF($B$374="","",IF(VLOOKUP($B$374,Samples!$A$3:$D$100,2,FALSE)='Intermediate Lookups'!$A8&amp;'Intermediate Lookups'!L$1,$B$374, ""))</f>
        <v/>
      </c>
      <c r="M383" s="10" t="str">
        <f>IF($B$374="","",IF(VLOOKUP($B$374,Samples!$A$3:$D$100,2,FALSE)='Intermediate Lookups'!$A8&amp;'Intermediate Lookups'!M$1,$B$374, ""))</f>
        <v/>
      </c>
    </row>
    <row r="384" spans="1:14" x14ac:dyDescent="0.25">
      <c r="A384" t="str">
        <f>IF(B374="","","H")</f>
        <v/>
      </c>
      <c r="B384" s="10" t="str">
        <f>IF($B$374="","",IF(VLOOKUP($B$374,Samples!$A$3:$D$100,2,FALSE)='Intermediate Lookups'!$A9&amp;'Intermediate Lookups'!B$1,$B$374, ""))</f>
        <v/>
      </c>
      <c r="C384" s="10" t="str">
        <f>IF($B$374="","",IF(VLOOKUP($B$374,Samples!$A$3:$D$100,2,FALSE)='Intermediate Lookups'!$A9&amp;'Intermediate Lookups'!C$1,$B$374, ""))</f>
        <v/>
      </c>
      <c r="D384" s="10" t="str">
        <f>IF($B$374="","",IF(VLOOKUP($B$374,Samples!$A$3:$D$100,2,FALSE)='Intermediate Lookups'!$A9&amp;'Intermediate Lookups'!D$1,$B$374, ""))</f>
        <v/>
      </c>
      <c r="E384" s="10" t="str">
        <f>IF($B$374="","",IF(VLOOKUP($B$374,Samples!$A$3:$D$100,2,FALSE)='Intermediate Lookups'!$A9&amp;'Intermediate Lookups'!E$1,$B$374, ""))</f>
        <v/>
      </c>
      <c r="F384" s="10" t="str">
        <f>IF($B$374="","",IF(VLOOKUP($B$374,Samples!$A$3:$D$100,2,FALSE)='Intermediate Lookups'!$A9&amp;'Intermediate Lookups'!F$1,$B$374, ""))</f>
        <v/>
      </c>
      <c r="G384" s="10" t="str">
        <f>IF($B$374="","",IF(VLOOKUP($B$374,Samples!$A$3:$D$100,2,FALSE)='Intermediate Lookups'!$A9&amp;'Intermediate Lookups'!G$1,$B$374, ""))</f>
        <v/>
      </c>
      <c r="H384" s="10" t="str">
        <f>IF($B$374="","",IF(VLOOKUP($B$374,Samples!$A$3:$D$100,2,FALSE)='Intermediate Lookups'!$A9&amp;'Intermediate Lookups'!H$1,$B$374, ""))</f>
        <v/>
      </c>
      <c r="I384" s="10" t="str">
        <f>IF($B$374="","",IF(VLOOKUP($B$374,Samples!$A$3:$D$100,2,FALSE)='Intermediate Lookups'!$A9&amp;'Intermediate Lookups'!I$1,$B$374, ""))</f>
        <v/>
      </c>
      <c r="J384" s="10" t="str">
        <f>IF($B$374="","",IF(VLOOKUP($B$374,Samples!$A$3:$D$100,2,FALSE)='Intermediate Lookups'!$A9&amp;'Intermediate Lookups'!J$1,$B$374, ""))</f>
        <v/>
      </c>
      <c r="K384" s="10" t="str">
        <f>IF($B$374="","",IF(VLOOKUP($B$374,Samples!$A$3:$D$100,2,FALSE)='Intermediate Lookups'!$A9&amp;'Intermediate Lookups'!K$1,$B$374, ""))</f>
        <v/>
      </c>
      <c r="L384" s="10" t="str">
        <f>IF($B$374="","",IF(VLOOKUP($B$374,Samples!$A$3:$D$100,2,FALSE)='Intermediate Lookups'!$A9&amp;'Intermediate Lookups'!L$1,$B$374, ""))</f>
        <v/>
      </c>
      <c r="M384" s="10" t="str">
        <f>IF($B$374="","",IF(VLOOKUP($B$374,Samples!$A$3:$D$100,2,FALSE)='Intermediate Lookups'!$A9&amp;'Intermediate Lookups'!M$1,$B$374, ""))</f>
        <v/>
      </c>
    </row>
    <row r="386" spans="1:14" x14ac:dyDescent="0.25">
      <c r="A386" t="str">
        <f>IF(B386="","","Pipetting step")</f>
        <v/>
      </c>
      <c r="B386" t="str">
        <f>IF(ISBLANK(Samples!A85),"",Samples!A85)</f>
        <v/>
      </c>
      <c r="C386" t="str">
        <f>IF(B386="","",VLOOKUP(B386,Samples!$A$3:$D$100,4,FALSE))</f>
        <v/>
      </c>
      <c r="D386" t="str">
        <f>IF(B386="","",8)</f>
        <v/>
      </c>
      <c r="E386" t="str">
        <f>IF(B386="","",12)</f>
        <v/>
      </c>
      <c r="F386" t="str">
        <f>IF(B386="","","Standard")</f>
        <v/>
      </c>
      <c r="G386" t="str">
        <f>IF(B386="","","Color")</f>
        <v/>
      </c>
      <c r="I386" t="str">
        <f>IF(B386="","",6)</f>
        <v/>
      </c>
      <c r="J386" t="str">
        <f>IF(B386="","",6)</f>
        <v/>
      </c>
      <c r="K386" t="str">
        <f>IF(B386="","","Normal")</f>
        <v/>
      </c>
      <c r="L386" t="str">
        <f>IF(B386="","","Single-channel")</f>
        <v/>
      </c>
      <c r="M386" t="str">
        <f>IF(B386="","","No")</f>
        <v/>
      </c>
      <c r="N386" t="str">
        <f>IF(B386="","","No")</f>
        <v/>
      </c>
    </row>
    <row r="387" spans="1:14" x14ac:dyDescent="0.25">
      <c r="M387" t="str">
        <f>IF(B386="","","Per well")</f>
        <v/>
      </c>
      <c r="N387" t="str">
        <f>IF(B386="","","On source")</f>
        <v/>
      </c>
    </row>
    <row r="388" spans="1:14" x14ac:dyDescent="0.25">
      <c r="B388" t="str">
        <f>IF(B386="","",1)</f>
        <v/>
      </c>
      <c r="C388" t="str">
        <f>IF(B386="","",2)</f>
        <v/>
      </c>
      <c r="D388" t="str">
        <f>IF(B386="","",3)</f>
        <v/>
      </c>
      <c r="E388" t="str">
        <f>IF(B386="","",4)</f>
        <v/>
      </c>
      <c r="F388" t="str">
        <f>IF(B386="","",5)</f>
        <v/>
      </c>
      <c r="G388" t="str">
        <f>IF(B386="","",6)</f>
        <v/>
      </c>
      <c r="H388" t="str">
        <f>IF(B386="","",7)</f>
        <v/>
      </c>
      <c r="I388" t="str">
        <f>IF(B386="","",8)</f>
        <v/>
      </c>
      <c r="J388" t="str">
        <f>IF(B386="","",9)</f>
        <v/>
      </c>
      <c r="K388" t="str">
        <f>IF(B386="","",10)</f>
        <v/>
      </c>
      <c r="L388" t="str">
        <f>IF(B386="","",11)</f>
        <v/>
      </c>
      <c r="M388" t="str">
        <f>IF(B386="","",12)</f>
        <v/>
      </c>
    </row>
    <row r="389" spans="1:14" x14ac:dyDescent="0.25">
      <c r="A389" t="str">
        <f>IF(B386="","","A")</f>
        <v/>
      </c>
      <c r="B389" s="10" t="str">
        <f>IF($B$386="","",IF(VLOOKUP($B$386,Samples!$A$3:$D$100,2,FALSE)='Intermediate Lookups'!$A2&amp;'Intermediate Lookups'!B$1,$B$386, ""))</f>
        <v/>
      </c>
      <c r="C389" s="10" t="str">
        <f>IF($B$386="","",IF(VLOOKUP($B$386,Samples!$A$3:$D$100,2,FALSE)='Intermediate Lookups'!$A2&amp;'Intermediate Lookups'!C$1,$B$386, ""))</f>
        <v/>
      </c>
      <c r="D389" s="10" t="str">
        <f>IF($B$386="","",IF(VLOOKUP($B$386,Samples!$A$3:$D$100,2,FALSE)='Intermediate Lookups'!$A2&amp;'Intermediate Lookups'!D$1,$B$386, ""))</f>
        <v/>
      </c>
      <c r="E389" s="10" t="str">
        <f>IF($B$386="","",IF(VLOOKUP($B$386,Samples!$A$3:$D$100,2,FALSE)='Intermediate Lookups'!$A2&amp;'Intermediate Lookups'!E$1,$B$386, ""))</f>
        <v/>
      </c>
      <c r="F389" s="10" t="str">
        <f>IF($B$386="","",IF(VLOOKUP($B$386,Samples!$A$3:$D$100,2,FALSE)='Intermediate Lookups'!$A2&amp;'Intermediate Lookups'!F$1,$B$386, ""))</f>
        <v/>
      </c>
      <c r="G389" s="10" t="str">
        <f>IF($B$386="","",IF(VLOOKUP($B$386,Samples!$A$3:$D$100,2,FALSE)='Intermediate Lookups'!$A2&amp;'Intermediate Lookups'!G$1,$B$386, ""))</f>
        <v/>
      </c>
      <c r="H389" s="10" t="str">
        <f>IF($B$386="","",IF(VLOOKUP($B$386,Samples!$A$3:$D$100,2,FALSE)='Intermediate Lookups'!$A2&amp;'Intermediate Lookups'!H$1,$B$386, ""))</f>
        <v/>
      </c>
      <c r="I389" s="10" t="str">
        <f>IF($B$386="","",IF(VLOOKUP($B$386,Samples!$A$3:$D$100,2,FALSE)='Intermediate Lookups'!$A2&amp;'Intermediate Lookups'!I$1,$B$386, ""))</f>
        <v/>
      </c>
      <c r="J389" s="10" t="str">
        <f>IF($B$386="","",IF(VLOOKUP($B$386,Samples!$A$3:$D$100,2,FALSE)='Intermediate Lookups'!$A2&amp;'Intermediate Lookups'!J$1,$B$386, ""))</f>
        <v/>
      </c>
      <c r="K389" s="10" t="str">
        <f>IF($B$386="","",IF(VLOOKUP($B$386,Samples!$A$3:$D$100,2,FALSE)='Intermediate Lookups'!$A2&amp;'Intermediate Lookups'!K$1,$B$386, ""))</f>
        <v/>
      </c>
      <c r="L389" s="10" t="str">
        <f>IF($B$386="","",IF(VLOOKUP($B$386,Samples!$A$3:$D$100,2,FALSE)='Intermediate Lookups'!$A2&amp;'Intermediate Lookups'!L$1,$B$386, ""))</f>
        <v/>
      </c>
      <c r="M389" s="10" t="str">
        <f>IF($B$386="","",IF(VLOOKUP($B$386,Samples!$A$3:$D$100,2,FALSE)='Intermediate Lookups'!$A2&amp;'Intermediate Lookups'!M$1,$B$386, ""))</f>
        <v/>
      </c>
    </row>
    <row r="390" spans="1:14" x14ac:dyDescent="0.25">
      <c r="A390" t="str">
        <f>IF(B386="","","B")</f>
        <v/>
      </c>
      <c r="B390" s="10" t="str">
        <f>IF($B$386="","",IF(VLOOKUP($B$386,Samples!$A$3:$D$100,2,FALSE)='Intermediate Lookups'!$A3&amp;'Intermediate Lookups'!B$1,$B$386, ""))</f>
        <v/>
      </c>
      <c r="C390" s="10" t="str">
        <f>IF($B$386="","",IF(VLOOKUP($B$386,Samples!$A$3:$D$100,2,FALSE)='Intermediate Lookups'!$A3&amp;'Intermediate Lookups'!C$1,$B$386, ""))</f>
        <v/>
      </c>
      <c r="D390" s="10" t="str">
        <f>IF($B$386="","",IF(VLOOKUP($B$386,Samples!$A$3:$D$100,2,FALSE)='Intermediate Lookups'!$A3&amp;'Intermediate Lookups'!D$1,$B$386, ""))</f>
        <v/>
      </c>
      <c r="E390" s="10" t="str">
        <f>IF($B$386="","",IF(VLOOKUP($B$386,Samples!$A$3:$D$100,2,FALSE)='Intermediate Lookups'!$A3&amp;'Intermediate Lookups'!E$1,$B$386, ""))</f>
        <v/>
      </c>
      <c r="F390" s="10" t="str">
        <f>IF($B$386="","",IF(VLOOKUP($B$386,Samples!$A$3:$D$100,2,FALSE)='Intermediate Lookups'!$A3&amp;'Intermediate Lookups'!F$1,$B$386, ""))</f>
        <v/>
      </c>
      <c r="G390" s="10" t="str">
        <f>IF($B$386="","",IF(VLOOKUP($B$386,Samples!$A$3:$D$100,2,FALSE)='Intermediate Lookups'!$A3&amp;'Intermediate Lookups'!G$1,$B$386, ""))</f>
        <v/>
      </c>
      <c r="H390" s="10" t="str">
        <f>IF($B$386="","",IF(VLOOKUP($B$386,Samples!$A$3:$D$100,2,FALSE)='Intermediate Lookups'!$A3&amp;'Intermediate Lookups'!H$1,$B$386, ""))</f>
        <v/>
      </c>
      <c r="I390" s="10" t="str">
        <f>IF($B$386="","",IF(VLOOKUP($B$386,Samples!$A$3:$D$100,2,FALSE)='Intermediate Lookups'!$A3&amp;'Intermediate Lookups'!I$1,$B$386, ""))</f>
        <v/>
      </c>
      <c r="J390" s="10" t="str">
        <f>IF($B$386="","",IF(VLOOKUP($B$386,Samples!$A$3:$D$100,2,FALSE)='Intermediate Lookups'!$A3&amp;'Intermediate Lookups'!J$1,$B$386, ""))</f>
        <v/>
      </c>
      <c r="K390" s="10" t="str">
        <f>IF($B$386="","",IF(VLOOKUP($B$386,Samples!$A$3:$D$100,2,FALSE)='Intermediate Lookups'!$A3&amp;'Intermediate Lookups'!K$1,$B$386, ""))</f>
        <v/>
      </c>
      <c r="L390" s="10" t="str">
        <f>IF($B$386="","",IF(VLOOKUP($B$386,Samples!$A$3:$D$100,2,FALSE)='Intermediate Lookups'!$A3&amp;'Intermediate Lookups'!L$1,$B$386, ""))</f>
        <v/>
      </c>
      <c r="M390" s="10" t="str">
        <f>IF($B$386="","",IF(VLOOKUP($B$386,Samples!$A$3:$D$100,2,FALSE)='Intermediate Lookups'!$A3&amp;'Intermediate Lookups'!M$1,$B$386, ""))</f>
        <v/>
      </c>
    </row>
    <row r="391" spans="1:14" x14ac:dyDescent="0.25">
      <c r="A391" t="str">
        <f>IF(B386="","","C")</f>
        <v/>
      </c>
      <c r="B391" s="10" t="str">
        <f>IF($B$386="","",IF(VLOOKUP($B$386,Samples!$A$3:$D$100,2,FALSE)='Intermediate Lookups'!$A4&amp;'Intermediate Lookups'!B$1,$B$386, ""))</f>
        <v/>
      </c>
      <c r="C391" s="10" t="str">
        <f>IF($B$386="","",IF(VLOOKUP($B$386,Samples!$A$3:$D$100,2,FALSE)='Intermediate Lookups'!$A4&amp;'Intermediate Lookups'!C$1,$B$386, ""))</f>
        <v/>
      </c>
      <c r="D391" s="10" t="str">
        <f>IF($B$386="","",IF(VLOOKUP($B$386,Samples!$A$3:$D$100,2,FALSE)='Intermediate Lookups'!$A4&amp;'Intermediate Lookups'!D$1,$B$386, ""))</f>
        <v/>
      </c>
      <c r="E391" s="10" t="str">
        <f>IF($B$386="","",IF(VLOOKUP($B$386,Samples!$A$3:$D$100,2,FALSE)='Intermediate Lookups'!$A4&amp;'Intermediate Lookups'!E$1,$B$386, ""))</f>
        <v/>
      </c>
      <c r="F391" s="10" t="str">
        <f>IF($B$386="","",IF(VLOOKUP($B$386,Samples!$A$3:$D$100,2,FALSE)='Intermediate Lookups'!$A4&amp;'Intermediate Lookups'!F$1,$B$386, ""))</f>
        <v/>
      </c>
      <c r="G391" s="10" t="str">
        <f>IF($B$386="","",IF(VLOOKUP($B$386,Samples!$A$3:$D$100,2,FALSE)='Intermediate Lookups'!$A4&amp;'Intermediate Lookups'!G$1,$B$386, ""))</f>
        <v/>
      </c>
      <c r="H391" s="10" t="str">
        <f>IF($B$386="","",IF(VLOOKUP($B$386,Samples!$A$3:$D$100,2,FALSE)='Intermediate Lookups'!$A4&amp;'Intermediate Lookups'!H$1,$B$386, ""))</f>
        <v/>
      </c>
      <c r="I391" s="10" t="str">
        <f>IF($B$386="","",IF(VLOOKUP($B$386,Samples!$A$3:$D$100,2,FALSE)='Intermediate Lookups'!$A4&amp;'Intermediate Lookups'!I$1,$B$386, ""))</f>
        <v/>
      </c>
      <c r="J391" s="10" t="str">
        <f>IF($B$386="","",IF(VLOOKUP($B$386,Samples!$A$3:$D$100,2,FALSE)='Intermediate Lookups'!$A4&amp;'Intermediate Lookups'!J$1,$B$386, ""))</f>
        <v/>
      </c>
      <c r="K391" s="10" t="str">
        <f>IF($B$386="","",IF(VLOOKUP($B$386,Samples!$A$3:$D$100,2,FALSE)='Intermediate Lookups'!$A4&amp;'Intermediate Lookups'!K$1,$B$386, ""))</f>
        <v/>
      </c>
      <c r="L391" s="10" t="str">
        <f>IF($B$386="","",IF(VLOOKUP($B$386,Samples!$A$3:$D$100,2,FALSE)='Intermediate Lookups'!$A4&amp;'Intermediate Lookups'!L$1,$B$386, ""))</f>
        <v/>
      </c>
      <c r="M391" s="10" t="str">
        <f>IF($B$386="","",IF(VLOOKUP($B$386,Samples!$A$3:$D$100,2,FALSE)='Intermediate Lookups'!$A4&amp;'Intermediate Lookups'!M$1,$B$386, ""))</f>
        <v/>
      </c>
    </row>
    <row r="392" spans="1:14" x14ac:dyDescent="0.25">
      <c r="A392" t="str">
        <f>IF(B386="","","D")</f>
        <v/>
      </c>
      <c r="B392" s="10" t="str">
        <f>IF($B$386="","",IF(VLOOKUP($B$386,Samples!$A$3:$D$100,2,FALSE)='Intermediate Lookups'!$A5&amp;'Intermediate Lookups'!B$1,$B$386, ""))</f>
        <v/>
      </c>
      <c r="C392" s="10" t="str">
        <f>IF($B$386="","",IF(VLOOKUP($B$386,Samples!$A$3:$D$100,2,FALSE)='Intermediate Lookups'!$A5&amp;'Intermediate Lookups'!C$1,$B$386, ""))</f>
        <v/>
      </c>
      <c r="D392" s="10" t="str">
        <f>IF($B$386="","",IF(VLOOKUP($B$386,Samples!$A$3:$D$100,2,FALSE)='Intermediate Lookups'!$A5&amp;'Intermediate Lookups'!D$1,$B$386, ""))</f>
        <v/>
      </c>
      <c r="E392" s="10" t="str">
        <f>IF($B$386="","",IF(VLOOKUP($B$386,Samples!$A$3:$D$100,2,FALSE)='Intermediate Lookups'!$A5&amp;'Intermediate Lookups'!E$1,$B$386, ""))</f>
        <v/>
      </c>
      <c r="F392" s="10" t="str">
        <f>IF($B$386="","",IF(VLOOKUP($B$386,Samples!$A$3:$D$100,2,FALSE)='Intermediate Lookups'!$A5&amp;'Intermediate Lookups'!F$1,$B$386, ""))</f>
        <v/>
      </c>
      <c r="G392" s="10" t="str">
        <f>IF($B$386="","",IF(VLOOKUP($B$386,Samples!$A$3:$D$100,2,FALSE)='Intermediate Lookups'!$A5&amp;'Intermediate Lookups'!G$1,$B$386, ""))</f>
        <v/>
      </c>
      <c r="H392" s="10" t="str">
        <f>IF($B$386="","",IF(VLOOKUP($B$386,Samples!$A$3:$D$100,2,FALSE)='Intermediate Lookups'!$A5&amp;'Intermediate Lookups'!H$1,$B$386, ""))</f>
        <v/>
      </c>
      <c r="I392" s="10" t="str">
        <f>IF($B$386="","",IF(VLOOKUP($B$386,Samples!$A$3:$D$100,2,FALSE)='Intermediate Lookups'!$A5&amp;'Intermediate Lookups'!I$1,$B$386, ""))</f>
        <v/>
      </c>
      <c r="J392" s="10" t="str">
        <f>IF($B$386="","",IF(VLOOKUP($B$386,Samples!$A$3:$D$100,2,FALSE)='Intermediate Lookups'!$A5&amp;'Intermediate Lookups'!J$1,$B$386, ""))</f>
        <v/>
      </c>
      <c r="K392" s="10" t="str">
        <f>IF($B$386="","",IF(VLOOKUP($B$386,Samples!$A$3:$D$100,2,FALSE)='Intermediate Lookups'!$A5&amp;'Intermediate Lookups'!K$1,$B$386, ""))</f>
        <v/>
      </c>
      <c r="L392" s="10" t="str">
        <f>IF($B$386="","",IF(VLOOKUP($B$386,Samples!$A$3:$D$100,2,FALSE)='Intermediate Lookups'!$A5&amp;'Intermediate Lookups'!L$1,$B$386, ""))</f>
        <v/>
      </c>
      <c r="M392" s="10" t="str">
        <f>IF($B$386="","",IF(VLOOKUP($B$386,Samples!$A$3:$D$100,2,FALSE)='Intermediate Lookups'!$A5&amp;'Intermediate Lookups'!M$1,$B$386, ""))</f>
        <v/>
      </c>
    </row>
    <row r="393" spans="1:14" x14ac:dyDescent="0.25">
      <c r="A393" t="str">
        <f>IF(B386="","","E")</f>
        <v/>
      </c>
      <c r="B393" s="10" t="str">
        <f>IF($B$386="","",IF(VLOOKUP($B$386,Samples!$A$3:$D$100,2,FALSE)='Intermediate Lookups'!$A6&amp;'Intermediate Lookups'!B$1,$B$386, ""))</f>
        <v/>
      </c>
      <c r="C393" s="10" t="str">
        <f>IF($B$386="","",IF(VLOOKUP($B$386,Samples!$A$3:$D$100,2,FALSE)='Intermediate Lookups'!$A6&amp;'Intermediate Lookups'!C$1,$B$386, ""))</f>
        <v/>
      </c>
      <c r="D393" s="10" t="str">
        <f>IF($B$386="","",IF(VLOOKUP($B$386,Samples!$A$3:$D$100,2,FALSE)='Intermediate Lookups'!$A6&amp;'Intermediate Lookups'!D$1,$B$386, ""))</f>
        <v/>
      </c>
      <c r="E393" s="10" t="str">
        <f>IF($B$386="","",IF(VLOOKUP($B$386,Samples!$A$3:$D$100,2,FALSE)='Intermediate Lookups'!$A6&amp;'Intermediate Lookups'!E$1,$B$386, ""))</f>
        <v/>
      </c>
      <c r="F393" s="10" t="str">
        <f>IF($B$386="","",IF(VLOOKUP($B$386,Samples!$A$3:$D$100,2,FALSE)='Intermediate Lookups'!$A6&amp;'Intermediate Lookups'!F$1,$B$386, ""))</f>
        <v/>
      </c>
      <c r="G393" s="10" t="str">
        <f>IF($B$386="","",IF(VLOOKUP($B$386,Samples!$A$3:$D$100,2,FALSE)='Intermediate Lookups'!$A6&amp;'Intermediate Lookups'!G$1,$B$386, ""))</f>
        <v/>
      </c>
      <c r="H393" s="10" t="str">
        <f>IF($B$386="","",IF(VLOOKUP($B$386,Samples!$A$3:$D$100,2,FALSE)='Intermediate Lookups'!$A6&amp;'Intermediate Lookups'!H$1,$B$386, ""))</f>
        <v/>
      </c>
      <c r="I393" s="10" t="str">
        <f>IF($B$386="","",IF(VLOOKUP($B$386,Samples!$A$3:$D$100,2,FALSE)='Intermediate Lookups'!$A6&amp;'Intermediate Lookups'!I$1,$B$386, ""))</f>
        <v/>
      </c>
      <c r="J393" s="10" t="str">
        <f>IF($B$386="","",IF(VLOOKUP($B$386,Samples!$A$3:$D$100,2,FALSE)='Intermediate Lookups'!$A6&amp;'Intermediate Lookups'!J$1,$B$386, ""))</f>
        <v/>
      </c>
      <c r="K393" s="10" t="str">
        <f>IF($B$386="","",IF(VLOOKUP($B$386,Samples!$A$3:$D$100,2,FALSE)='Intermediate Lookups'!$A6&amp;'Intermediate Lookups'!K$1,$B$386, ""))</f>
        <v/>
      </c>
      <c r="L393" s="10" t="str">
        <f>IF($B$386="","",IF(VLOOKUP($B$386,Samples!$A$3:$D$100,2,FALSE)='Intermediate Lookups'!$A6&amp;'Intermediate Lookups'!L$1,$B$386, ""))</f>
        <v/>
      </c>
      <c r="M393" s="10" t="str">
        <f>IF($B$386="","",IF(VLOOKUP($B$386,Samples!$A$3:$D$100,2,FALSE)='Intermediate Lookups'!$A6&amp;'Intermediate Lookups'!M$1,$B$386, ""))</f>
        <v/>
      </c>
    </row>
    <row r="394" spans="1:14" x14ac:dyDescent="0.25">
      <c r="A394" t="str">
        <f>IF(B386="","","F")</f>
        <v/>
      </c>
      <c r="B394" s="10" t="str">
        <f>IF($B$386="","",IF(VLOOKUP($B$386,Samples!$A$3:$D$100,2,FALSE)='Intermediate Lookups'!$A7&amp;'Intermediate Lookups'!B$1,$B$386, ""))</f>
        <v/>
      </c>
      <c r="C394" s="10" t="str">
        <f>IF($B$386="","",IF(VLOOKUP($B$386,Samples!$A$3:$D$100,2,FALSE)='Intermediate Lookups'!$A7&amp;'Intermediate Lookups'!C$1,$B$386, ""))</f>
        <v/>
      </c>
      <c r="D394" s="10" t="str">
        <f>IF($B$386="","",IF(VLOOKUP($B$386,Samples!$A$3:$D$100,2,FALSE)='Intermediate Lookups'!$A7&amp;'Intermediate Lookups'!D$1,$B$386, ""))</f>
        <v/>
      </c>
      <c r="E394" s="10" t="str">
        <f>IF($B$386="","",IF(VLOOKUP($B$386,Samples!$A$3:$D$100,2,FALSE)='Intermediate Lookups'!$A7&amp;'Intermediate Lookups'!E$1,$B$386, ""))</f>
        <v/>
      </c>
      <c r="F394" s="10" t="str">
        <f>IF($B$386="","",IF(VLOOKUP($B$386,Samples!$A$3:$D$100,2,FALSE)='Intermediate Lookups'!$A7&amp;'Intermediate Lookups'!F$1,$B$386, ""))</f>
        <v/>
      </c>
      <c r="G394" s="10" t="str">
        <f>IF($B$386="","",IF(VLOOKUP($B$386,Samples!$A$3:$D$100,2,FALSE)='Intermediate Lookups'!$A7&amp;'Intermediate Lookups'!G$1,$B$386, ""))</f>
        <v/>
      </c>
      <c r="H394" s="10" t="str">
        <f>IF($B$386="","",IF(VLOOKUP($B$386,Samples!$A$3:$D$100,2,FALSE)='Intermediate Lookups'!$A7&amp;'Intermediate Lookups'!H$1,$B$386, ""))</f>
        <v/>
      </c>
      <c r="I394" s="10" t="str">
        <f>IF($B$386="","",IF(VLOOKUP($B$386,Samples!$A$3:$D$100,2,FALSE)='Intermediate Lookups'!$A7&amp;'Intermediate Lookups'!I$1,$B$386, ""))</f>
        <v/>
      </c>
      <c r="J394" s="10" t="str">
        <f>IF($B$386="","",IF(VLOOKUP($B$386,Samples!$A$3:$D$100,2,FALSE)='Intermediate Lookups'!$A7&amp;'Intermediate Lookups'!J$1,$B$386, ""))</f>
        <v/>
      </c>
      <c r="K394" s="10" t="str">
        <f>IF($B$386="","",IF(VLOOKUP($B$386,Samples!$A$3:$D$100,2,FALSE)='Intermediate Lookups'!$A7&amp;'Intermediate Lookups'!K$1,$B$386, ""))</f>
        <v/>
      </c>
      <c r="L394" s="10" t="str">
        <f>IF($B$386="","",IF(VLOOKUP($B$386,Samples!$A$3:$D$100,2,FALSE)='Intermediate Lookups'!$A7&amp;'Intermediate Lookups'!L$1,$B$386, ""))</f>
        <v/>
      </c>
      <c r="M394" s="10" t="str">
        <f>IF($B$386="","",IF(VLOOKUP($B$386,Samples!$A$3:$D$100,2,FALSE)='Intermediate Lookups'!$A7&amp;'Intermediate Lookups'!M$1,$B$386, ""))</f>
        <v/>
      </c>
    </row>
    <row r="395" spans="1:14" x14ac:dyDescent="0.25">
      <c r="A395" t="str">
        <f>IF(B386="","","G")</f>
        <v/>
      </c>
      <c r="B395" s="10" t="str">
        <f>IF($B$386="","",IF(VLOOKUP($B$386,Samples!$A$3:$D$100,2,FALSE)='Intermediate Lookups'!$A8&amp;'Intermediate Lookups'!B$1,$B$386, ""))</f>
        <v/>
      </c>
      <c r="C395" s="10" t="str">
        <f>IF($B$386="","",IF(VLOOKUP($B$386,Samples!$A$3:$D$100,2,FALSE)='Intermediate Lookups'!$A8&amp;'Intermediate Lookups'!C$1,$B$386, ""))</f>
        <v/>
      </c>
      <c r="D395" s="10" t="str">
        <f>IF($B$386="","",IF(VLOOKUP($B$386,Samples!$A$3:$D$100,2,FALSE)='Intermediate Lookups'!$A8&amp;'Intermediate Lookups'!D$1,$B$386, ""))</f>
        <v/>
      </c>
      <c r="E395" s="10" t="str">
        <f>IF($B$386="","",IF(VLOOKUP($B$386,Samples!$A$3:$D$100,2,FALSE)='Intermediate Lookups'!$A8&amp;'Intermediate Lookups'!E$1,$B$386, ""))</f>
        <v/>
      </c>
      <c r="F395" s="10" t="str">
        <f>IF($B$386="","",IF(VLOOKUP($B$386,Samples!$A$3:$D$100,2,FALSE)='Intermediate Lookups'!$A8&amp;'Intermediate Lookups'!F$1,$B$386, ""))</f>
        <v/>
      </c>
      <c r="G395" s="10" t="str">
        <f>IF($B$386="","",IF(VLOOKUP($B$386,Samples!$A$3:$D$100,2,FALSE)='Intermediate Lookups'!$A8&amp;'Intermediate Lookups'!G$1,$B$386, ""))</f>
        <v/>
      </c>
      <c r="H395" s="10" t="str">
        <f>IF($B$386="","",IF(VLOOKUP($B$386,Samples!$A$3:$D$100,2,FALSE)='Intermediate Lookups'!$A8&amp;'Intermediate Lookups'!H$1,$B$386, ""))</f>
        <v/>
      </c>
      <c r="I395" s="10" t="str">
        <f>IF($B$386="","",IF(VLOOKUP($B$386,Samples!$A$3:$D$100,2,FALSE)='Intermediate Lookups'!$A8&amp;'Intermediate Lookups'!I$1,$B$386, ""))</f>
        <v/>
      </c>
      <c r="J395" s="10" t="str">
        <f>IF($B$386="","",IF(VLOOKUP($B$386,Samples!$A$3:$D$100,2,FALSE)='Intermediate Lookups'!$A8&amp;'Intermediate Lookups'!J$1,$B$386, ""))</f>
        <v/>
      </c>
      <c r="K395" s="10" t="str">
        <f>IF($B$386="","",IF(VLOOKUP($B$386,Samples!$A$3:$D$100,2,FALSE)='Intermediate Lookups'!$A8&amp;'Intermediate Lookups'!K$1,$B$386, ""))</f>
        <v/>
      </c>
      <c r="L395" s="10" t="str">
        <f>IF($B$386="","",IF(VLOOKUP($B$386,Samples!$A$3:$D$100,2,FALSE)='Intermediate Lookups'!$A8&amp;'Intermediate Lookups'!L$1,$B$386, ""))</f>
        <v/>
      </c>
      <c r="M395" s="10" t="str">
        <f>IF($B$386="","",IF(VLOOKUP($B$386,Samples!$A$3:$D$100,2,FALSE)='Intermediate Lookups'!$A8&amp;'Intermediate Lookups'!M$1,$B$386, ""))</f>
        <v/>
      </c>
    </row>
    <row r="396" spans="1:14" x14ac:dyDescent="0.25">
      <c r="A396" t="str">
        <f>IF(B386="","","H")</f>
        <v/>
      </c>
      <c r="B396" s="10" t="str">
        <f>IF($B$386="","",IF(VLOOKUP($B$386,Samples!$A$3:$D$100,2,FALSE)='Intermediate Lookups'!$A9&amp;'Intermediate Lookups'!B$1,$B$386, ""))</f>
        <v/>
      </c>
      <c r="C396" s="10" t="str">
        <f>IF($B$386="","",IF(VLOOKUP($B$386,Samples!$A$3:$D$100,2,FALSE)='Intermediate Lookups'!$A9&amp;'Intermediate Lookups'!C$1,$B$386, ""))</f>
        <v/>
      </c>
      <c r="D396" s="10" t="str">
        <f>IF($B$386="","",IF(VLOOKUP($B$386,Samples!$A$3:$D$100,2,FALSE)='Intermediate Lookups'!$A9&amp;'Intermediate Lookups'!D$1,$B$386, ""))</f>
        <v/>
      </c>
      <c r="E396" s="10" t="str">
        <f>IF($B$386="","",IF(VLOOKUP($B$386,Samples!$A$3:$D$100,2,FALSE)='Intermediate Lookups'!$A9&amp;'Intermediate Lookups'!E$1,$B$386, ""))</f>
        <v/>
      </c>
      <c r="F396" s="10" t="str">
        <f>IF($B$386="","",IF(VLOOKUP($B$386,Samples!$A$3:$D$100,2,FALSE)='Intermediate Lookups'!$A9&amp;'Intermediate Lookups'!F$1,$B$386, ""))</f>
        <v/>
      </c>
      <c r="G396" s="10" t="str">
        <f>IF($B$386="","",IF(VLOOKUP($B$386,Samples!$A$3:$D$100,2,FALSE)='Intermediate Lookups'!$A9&amp;'Intermediate Lookups'!G$1,$B$386, ""))</f>
        <v/>
      </c>
      <c r="H396" s="10" t="str">
        <f>IF($B$386="","",IF(VLOOKUP($B$386,Samples!$A$3:$D$100,2,FALSE)='Intermediate Lookups'!$A9&amp;'Intermediate Lookups'!H$1,$B$386, ""))</f>
        <v/>
      </c>
      <c r="I396" s="10" t="str">
        <f>IF($B$386="","",IF(VLOOKUP($B$386,Samples!$A$3:$D$100,2,FALSE)='Intermediate Lookups'!$A9&amp;'Intermediate Lookups'!I$1,$B$386, ""))</f>
        <v/>
      </c>
      <c r="J396" s="10" t="str">
        <f>IF($B$386="","",IF(VLOOKUP($B$386,Samples!$A$3:$D$100,2,FALSE)='Intermediate Lookups'!$A9&amp;'Intermediate Lookups'!J$1,$B$386, ""))</f>
        <v/>
      </c>
      <c r="K396" s="10" t="str">
        <f>IF($B$386="","",IF(VLOOKUP($B$386,Samples!$A$3:$D$100,2,FALSE)='Intermediate Lookups'!$A9&amp;'Intermediate Lookups'!K$1,$B$386, ""))</f>
        <v/>
      </c>
      <c r="L396" s="10" t="str">
        <f>IF($B$386="","",IF(VLOOKUP($B$386,Samples!$A$3:$D$100,2,FALSE)='Intermediate Lookups'!$A9&amp;'Intermediate Lookups'!L$1,$B$386, ""))</f>
        <v/>
      </c>
      <c r="M396" s="10" t="str">
        <f>IF($B$386="","",IF(VLOOKUP($B$386,Samples!$A$3:$D$100,2,FALSE)='Intermediate Lookups'!$A9&amp;'Intermediate Lookups'!M$1,$B$386, ""))</f>
        <v/>
      </c>
    </row>
    <row r="398" spans="1:14" x14ac:dyDescent="0.25">
      <c r="A398" t="str">
        <f>IF(B398="","","Pipetting step")</f>
        <v/>
      </c>
      <c r="B398" t="str">
        <f>IF(ISBLANK(Samples!A86),"",Samples!A86)</f>
        <v/>
      </c>
      <c r="C398" t="str">
        <f>IF(B398="","",VLOOKUP(B398,Samples!$A$3:$D$100,4,FALSE))</f>
        <v/>
      </c>
      <c r="D398" t="str">
        <f>IF(B398="","",8)</f>
        <v/>
      </c>
      <c r="E398" t="str">
        <f>IF(B398="","",12)</f>
        <v/>
      </c>
      <c r="F398" t="str">
        <f>IF(B398="","","Standard")</f>
        <v/>
      </c>
      <c r="G398" t="str">
        <f>IF(B398="","","Color")</f>
        <v/>
      </c>
      <c r="I398" t="str">
        <f>IF(B398="","",6)</f>
        <v/>
      </c>
      <c r="J398" t="str">
        <f>IF(B398="","",6)</f>
        <v/>
      </c>
      <c r="K398" t="str">
        <f>IF(B398="","","Normal")</f>
        <v/>
      </c>
      <c r="L398" t="str">
        <f>IF(B398="","","Single-channel")</f>
        <v/>
      </c>
      <c r="M398" t="str">
        <f>IF(B398="","","No")</f>
        <v/>
      </c>
      <c r="N398" t="str">
        <f>IF(B398="","","No")</f>
        <v/>
      </c>
    </row>
    <row r="399" spans="1:14" x14ac:dyDescent="0.25">
      <c r="M399" t="str">
        <f>IF(B398="","","Per well")</f>
        <v/>
      </c>
      <c r="N399" t="str">
        <f>IF(B398="","","On source")</f>
        <v/>
      </c>
    </row>
    <row r="400" spans="1:14" x14ac:dyDescent="0.25">
      <c r="B400" t="str">
        <f>IF(B398="","",1)</f>
        <v/>
      </c>
      <c r="C400" t="str">
        <f>IF(B398="","",2)</f>
        <v/>
      </c>
      <c r="D400" t="str">
        <f>IF(B398="","",3)</f>
        <v/>
      </c>
      <c r="E400" t="str">
        <f>IF(B398="","",4)</f>
        <v/>
      </c>
      <c r="F400" t="str">
        <f>IF(B398="","",5)</f>
        <v/>
      </c>
      <c r="G400" t="str">
        <f>IF(B398="","",6)</f>
        <v/>
      </c>
      <c r="H400" t="str">
        <f>IF(B398="","",7)</f>
        <v/>
      </c>
      <c r="I400" t="str">
        <f>IF(B398="","",8)</f>
        <v/>
      </c>
      <c r="J400" t="str">
        <f>IF(B398="","",9)</f>
        <v/>
      </c>
      <c r="K400" t="str">
        <f>IF(B398="","",10)</f>
        <v/>
      </c>
      <c r="L400" t="str">
        <f>IF(B398="","",11)</f>
        <v/>
      </c>
      <c r="M400" t="str">
        <f>IF(B398="","",12)</f>
        <v/>
      </c>
    </row>
    <row r="401" spans="1:14" x14ac:dyDescent="0.25">
      <c r="A401" t="str">
        <f>IF(B398="","","A")</f>
        <v/>
      </c>
      <c r="B401" s="10" t="str">
        <f>IF($B$398="","",IF(VLOOKUP($B$398,Samples!$A$3:$D$100,2,FALSE)='Intermediate Lookups'!$A2&amp;'Intermediate Lookups'!B$1,$B$398, ""))</f>
        <v/>
      </c>
      <c r="C401" s="10" t="str">
        <f>IF($B$398="","",IF(VLOOKUP($B$398,Samples!$A$3:$D$100,2,FALSE)='Intermediate Lookups'!$A2&amp;'Intermediate Lookups'!C$1,$B$398, ""))</f>
        <v/>
      </c>
      <c r="D401" s="10" t="str">
        <f>IF($B$398="","",IF(VLOOKUP($B$398,Samples!$A$3:$D$100,2,FALSE)='Intermediate Lookups'!$A2&amp;'Intermediate Lookups'!D$1,$B$398, ""))</f>
        <v/>
      </c>
      <c r="E401" s="10" t="str">
        <f>IF($B$398="","",IF(VLOOKUP($B$398,Samples!$A$3:$D$100,2,FALSE)='Intermediate Lookups'!$A2&amp;'Intermediate Lookups'!E$1,$B$398, ""))</f>
        <v/>
      </c>
      <c r="F401" s="10" t="str">
        <f>IF($B$398="","",IF(VLOOKUP($B$398,Samples!$A$3:$D$100,2,FALSE)='Intermediate Lookups'!$A2&amp;'Intermediate Lookups'!F$1,$B$398, ""))</f>
        <v/>
      </c>
      <c r="G401" s="10" t="str">
        <f>IF($B$398="","",IF(VLOOKUP($B$398,Samples!$A$3:$D$100,2,FALSE)='Intermediate Lookups'!$A2&amp;'Intermediate Lookups'!G$1,$B$398, ""))</f>
        <v/>
      </c>
      <c r="H401" s="10" t="str">
        <f>IF($B$398="","",IF(VLOOKUP($B$398,Samples!$A$3:$D$100,2,FALSE)='Intermediate Lookups'!$A2&amp;'Intermediate Lookups'!H$1,$B$398, ""))</f>
        <v/>
      </c>
      <c r="I401" s="10" t="str">
        <f>IF($B$398="","",IF(VLOOKUP($B$398,Samples!$A$3:$D$100,2,FALSE)='Intermediate Lookups'!$A2&amp;'Intermediate Lookups'!I$1,$B$398, ""))</f>
        <v/>
      </c>
      <c r="J401" s="10" t="str">
        <f>IF($B$398="","",IF(VLOOKUP($B$398,Samples!$A$3:$D$100,2,FALSE)='Intermediate Lookups'!$A2&amp;'Intermediate Lookups'!J$1,$B$398, ""))</f>
        <v/>
      </c>
      <c r="K401" s="10" t="str">
        <f>IF($B$398="","",IF(VLOOKUP($B$398,Samples!$A$3:$D$100,2,FALSE)='Intermediate Lookups'!$A2&amp;'Intermediate Lookups'!K$1,$B$398, ""))</f>
        <v/>
      </c>
      <c r="L401" s="10" t="str">
        <f>IF($B$398="","",IF(VLOOKUP($B$398,Samples!$A$3:$D$100,2,FALSE)='Intermediate Lookups'!$A2&amp;'Intermediate Lookups'!L$1,$B$398, ""))</f>
        <v/>
      </c>
      <c r="M401" s="10" t="str">
        <f>IF($B$398="","",IF(VLOOKUP($B$398,Samples!$A$3:$D$100,2,FALSE)='Intermediate Lookups'!$A2&amp;'Intermediate Lookups'!M$1,$B$398, ""))</f>
        <v/>
      </c>
    </row>
    <row r="402" spans="1:14" x14ac:dyDescent="0.25">
      <c r="A402" t="str">
        <f>IF(B398="","","B")</f>
        <v/>
      </c>
      <c r="B402" s="10" t="str">
        <f>IF($B$398="","",IF(VLOOKUP($B$398,Samples!$A$3:$D$100,2,FALSE)='Intermediate Lookups'!$A3&amp;'Intermediate Lookups'!B$1,$B$398, ""))</f>
        <v/>
      </c>
      <c r="C402" s="10" t="str">
        <f>IF($B$398="","",IF(VLOOKUP($B$398,Samples!$A$3:$D$100,2,FALSE)='Intermediate Lookups'!$A3&amp;'Intermediate Lookups'!C$1,$B$398, ""))</f>
        <v/>
      </c>
      <c r="D402" s="10" t="str">
        <f>IF($B$398="","",IF(VLOOKUP($B$398,Samples!$A$3:$D$100,2,FALSE)='Intermediate Lookups'!$A3&amp;'Intermediate Lookups'!D$1,$B$398, ""))</f>
        <v/>
      </c>
      <c r="E402" s="10" t="str">
        <f>IF($B$398="","",IF(VLOOKUP($B$398,Samples!$A$3:$D$100,2,FALSE)='Intermediate Lookups'!$A3&amp;'Intermediate Lookups'!E$1,$B$398, ""))</f>
        <v/>
      </c>
      <c r="F402" s="10" t="str">
        <f>IF($B$398="","",IF(VLOOKUP($B$398,Samples!$A$3:$D$100,2,FALSE)='Intermediate Lookups'!$A3&amp;'Intermediate Lookups'!F$1,$B$398, ""))</f>
        <v/>
      </c>
      <c r="G402" s="10" t="str">
        <f>IF($B$398="","",IF(VLOOKUP($B$398,Samples!$A$3:$D$100,2,FALSE)='Intermediate Lookups'!$A3&amp;'Intermediate Lookups'!G$1,$B$398, ""))</f>
        <v/>
      </c>
      <c r="H402" s="10" t="str">
        <f>IF($B$398="","",IF(VLOOKUP($B$398,Samples!$A$3:$D$100,2,FALSE)='Intermediate Lookups'!$A3&amp;'Intermediate Lookups'!H$1,$B$398, ""))</f>
        <v/>
      </c>
      <c r="I402" s="10" t="str">
        <f>IF($B$398="","",IF(VLOOKUP($B$398,Samples!$A$3:$D$100,2,FALSE)='Intermediate Lookups'!$A3&amp;'Intermediate Lookups'!I$1,$B$398, ""))</f>
        <v/>
      </c>
      <c r="J402" s="10" t="str">
        <f>IF($B$398="","",IF(VLOOKUP($B$398,Samples!$A$3:$D$100,2,FALSE)='Intermediate Lookups'!$A3&amp;'Intermediate Lookups'!J$1,$B$398, ""))</f>
        <v/>
      </c>
      <c r="K402" s="10" t="str">
        <f>IF($B$398="","",IF(VLOOKUP($B$398,Samples!$A$3:$D$100,2,FALSE)='Intermediate Lookups'!$A3&amp;'Intermediate Lookups'!K$1,$B$398, ""))</f>
        <v/>
      </c>
      <c r="L402" s="10" t="str">
        <f>IF($B$398="","",IF(VLOOKUP($B$398,Samples!$A$3:$D$100,2,FALSE)='Intermediate Lookups'!$A3&amp;'Intermediate Lookups'!L$1,$B$398, ""))</f>
        <v/>
      </c>
      <c r="M402" s="10" t="str">
        <f>IF($B$398="","",IF(VLOOKUP($B$398,Samples!$A$3:$D$100,2,FALSE)='Intermediate Lookups'!$A3&amp;'Intermediate Lookups'!M$1,$B$398, ""))</f>
        <v/>
      </c>
    </row>
    <row r="403" spans="1:14" x14ac:dyDescent="0.25">
      <c r="A403" t="str">
        <f>IF(B398="","","C")</f>
        <v/>
      </c>
      <c r="B403" s="10" t="str">
        <f>IF($B$398="","",IF(VLOOKUP($B$398,Samples!$A$3:$D$100,2,FALSE)='Intermediate Lookups'!$A4&amp;'Intermediate Lookups'!B$1,$B$398, ""))</f>
        <v/>
      </c>
      <c r="C403" s="10" t="str">
        <f>IF($B$398="","",IF(VLOOKUP($B$398,Samples!$A$3:$D$100,2,FALSE)='Intermediate Lookups'!$A4&amp;'Intermediate Lookups'!C$1,$B$398, ""))</f>
        <v/>
      </c>
      <c r="D403" s="10" t="str">
        <f>IF($B$398="","",IF(VLOOKUP($B$398,Samples!$A$3:$D$100,2,FALSE)='Intermediate Lookups'!$A4&amp;'Intermediate Lookups'!D$1,$B$398, ""))</f>
        <v/>
      </c>
      <c r="E403" s="10" t="str">
        <f>IF($B$398="","",IF(VLOOKUP($B$398,Samples!$A$3:$D$100,2,FALSE)='Intermediate Lookups'!$A4&amp;'Intermediate Lookups'!E$1,$B$398, ""))</f>
        <v/>
      </c>
      <c r="F403" s="10" t="str">
        <f>IF($B$398="","",IF(VLOOKUP($B$398,Samples!$A$3:$D$100,2,FALSE)='Intermediate Lookups'!$A4&amp;'Intermediate Lookups'!F$1,$B$398, ""))</f>
        <v/>
      </c>
      <c r="G403" s="10" t="str">
        <f>IF($B$398="","",IF(VLOOKUP($B$398,Samples!$A$3:$D$100,2,FALSE)='Intermediate Lookups'!$A4&amp;'Intermediate Lookups'!G$1,$B$398, ""))</f>
        <v/>
      </c>
      <c r="H403" s="10" t="str">
        <f>IF($B$398="","",IF(VLOOKUP($B$398,Samples!$A$3:$D$100,2,FALSE)='Intermediate Lookups'!$A4&amp;'Intermediate Lookups'!H$1,$B$398, ""))</f>
        <v/>
      </c>
      <c r="I403" s="10" t="str">
        <f>IF($B$398="","",IF(VLOOKUP($B$398,Samples!$A$3:$D$100,2,FALSE)='Intermediate Lookups'!$A4&amp;'Intermediate Lookups'!I$1,$B$398, ""))</f>
        <v/>
      </c>
      <c r="J403" s="10" t="str">
        <f>IF($B$398="","",IF(VLOOKUP($B$398,Samples!$A$3:$D$100,2,FALSE)='Intermediate Lookups'!$A4&amp;'Intermediate Lookups'!J$1,$B$398, ""))</f>
        <v/>
      </c>
      <c r="K403" s="10" t="str">
        <f>IF($B$398="","",IF(VLOOKUP($B$398,Samples!$A$3:$D$100,2,FALSE)='Intermediate Lookups'!$A4&amp;'Intermediate Lookups'!K$1,$B$398, ""))</f>
        <v/>
      </c>
      <c r="L403" s="10" t="str">
        <f>IF($B$398="","",IF(VLOOKUP($B$398,Samples!$A$3:$D$100,2,FALSE)='Intermediate Lookups'!$A4&amp;'Intermediate Lookups'!L$1,$B$398, ""))</f>
        <v/>
      </c>
      <c r="M403" s="10" t="str">
        <f>IF($B$398="","",IF(VLOOKUP($B$398,Samples!$A$3:$D$100,2,FALSE)='Intermediate Lookups'!$A4&amp;'Intermediate Lookups'!M$1,$B$398, ""))</f>
        <v/>
      </c>
    </row>
    <row r="404" spans="1:14" x14ac:dyDescent="0.25">
      <c r="A404" t="str">
        <f>IF(B398="","","D")</f>
        <v/>
      </c>
      <c r="B404" s="10" t="str">
        <f>IF($B$398="","",IF(VLOOKUP($B$398,Samples!$A$3:$D$100,2,FALSE)='Intermediate Lookups'!$A5&amp;'Intermediate Lookups'!B$1,$B$398, ""))</f>
        <v/>
      </c>
      <c r="C404" s="10" t="str">
        <f>IF($B$398="","",IF(VLOOKUP($B$398,Samples!$A$3:$D$100,2,FALSE)='Intermediate Lookups'!$A5&amp;'Intermediate Lookups'!C$1,$B$398, ""))</f>
        <v/>
      </c>
      <c r="D404" s="10" t="str">
        <f>IF($B$398="","",IF(VLOOKUP($B$398,Samples!$A$3:$D$100,2,FALSE)='Intermediate Lookups'!$A5&amp;'Intermediate Lookups'!D$1,$B$398, ""))</f>
        <v/>
      </c>
      <c r="E404" s="10" t="str">
        <f>IF($B$398="","",IF(VLOOKUP($B$398,Samples!$A$3:$D$100,2,FALSE)='Intermediate Lookups'!$A5&amp;'Intermediate Lookups'!E$1,$B$398, ""))</f>
        <v/>
      </c>
      <c r="F404" s="10" t="str">
        <f>IF($B$398="","",IF(VLOOKUP($B$398,Samples!$A$3:$D$100,2,FALSE)='Intermediate Lookups'!$A5&amp;'Intermediate Lookups'!F$1,$B$398, ""))</f>
        <v/>
      </c>
      <c r="G404" s="10" t="str">
        <f>IF($B$398="","",IF(VLOOKUP($B$398,Samples!$A$3:$D$100,2,FALSE)='Intermediate Lookups'!$A5&amp;'Intermediate Lookups'!G$1,$B$398, ""))</f>
        <v/>
      </c>
      <c r="H404" s="10" t="str">
        <f>IF($B$398="","",IF(VLOOKUP($B$398,Samples!$A$3:$D$100,2,FALSE)='Intermediate Lookups'!$A5&amp;'Intermediate Lookups'!H$1,$B$398, ""))</f>
        <v/>
      </c>
      <c r="I404" s="10" t="str">
        <f>IF($B$398="","",IF(VLOOKUP($B$398,Samples!$A$3:$D$100,2,FALSE)='Intermediate Lookups'!$A5&amp;'Intermediate Lookups'!I$1,$B$398, ""))</f>
        <v/>
      </c>
      <c r="J404" s="10" t="str">
        <f>IF($B$398="","",IF(VLOOKUP($B$398,Samples!$A$3:$D$100,2,FALSE)='Intermediate Lookups'!$A5&amp;'Intermediate Lookups'!J$1,$B$398, ""))</f>
        <v/>
      </c>
      <c r="K404" s="10" t="str">
        <f>IF($B$398="","",IF(VLOOKUP($B$398,Samples!$A$3:$D$100,2,FALSE)='Intermediate Lookups'!$A5&amp;'Intermediate Lookups'!K$1,$B$398, ""))</f>
        <v/>
      </c>
      <c r="L404" s="10" t="str">
        <f>IF($B$398="","",IF(VLOOKUP($B$398,Samples!$A$3:$D$100,2,FALSE)='Intermediate Lookups'!$A5&amp;'Intermediate Lookups'!L$1,$B$398, ""))</f>
        <v/>
      </c>
      <c r="M404" s="10" t="str">
        <f>IF($B$398="","",IF(VLOOKUP($B$398,Samples!$A$3:$D$100,2,FALSE)='Intermediate Lookups'!$A5&amp;'Intermediate Lookups'!M$1,$B$398, ""))</f>
        <v/>
      </c>
    </row>
    <row r="405" spans="1:14" x14ac:dyDescent="0.25">
      <c r="A405" t="str">
        <f>IF(B398="","","E")</f>
        <v/>
      </c>
      <c r="B405" s="10" t="str">
        <f>IF($B$398="","",IF(VLOOKUP($B$398,Samples!$A$3:$D$100,2,FALSE)='Intermediate Lookups'!$A6&amp;'Intermediate Lookups'!B$1,$B$398, ""))</f>
        <v/>
      </c>
      <c r="C405" s="10" t="str">
        <f>IF($B$398="","",IF(VLOOKUP($B$398,Samples!$A$3:$D$100,2,FALSE)='Intermediate Lookups'!$A6&amp;'Intermediate Lookups'!C$1,$B$398, ""))</f>
        <v/>
      </c>
      <c r="D405" s="10" t="str">
        <f>IF($B$398="","",IF(VLOOKUP($B$398,Samples!$A$3:$D$100,2,FALSE)='Intermediate Lookups'!$A6&amp;'Intermediate Lookups'!D$1,$B$398, ""))</f>
        <v/>
      </c>
      <c r="E405" s="10" t="str">
        <f>IF($B$398="","",IF(VLOOKUP($B$398,Samples!$A$3:$D$100,2,FALSE)='Intermediate Lookups'!$A6&amp;'Intermediate Lookups'!E$1,$B$398, ""))</f>
        <v/>
      </c>
      <c r="F405" s="10" t="str">
        <f>IF($B$398="","",IF(VLOOKUP($B$398,Samples!$A$3:$D$100,2,FALSE)='Intermediate Lookups'!$A6&amp;'Intermediate Lookups'!F$1,$B$398, ""))</f>
        <v/>
      </c>
      <c r="G405" s="10" t="str">
        <f>IF($B$398="","",IF(VLOOKUP($B$398,Samples!$A$3:$D$100,2,FALSE)='Intermediate Lookups'!$A6&amp;'Intermediate Lookups'!G$1,$B$398, ""))</f>
        <v/>
      </c>
      <c r="H405" s="10" t="str">
        <f>IF($B$398="","",IF(VLOOKUP($B$398,Samples!$A$3:$D$100,2,FALSE)='Intermediate Lookups'!$A6&amp;'Intermediate Lookups'!H$1,$B$398, ""))</f>
        <v/>
      </c>
      <c r="I405" s="10" t="str">
        <f>IF($B$398="","",IF(VLOOKUP($B$398,Samples!$A$3:$D$100,2,FALSE)='Intermediate Lookups'!$A6&amp;'Intermediate Lookups'!I$1,$B$398, ""))</f>
        <v/>
      </c>
      <c r="J405" s="10" t="str">
        <f>IF($B$398="","",IF(VLOOKUP($B$398,Samples!$A$3:$D$100,2,FALSE)='Intermediate Lookups'!$A6&amp;'Intermediate Lookups'!J$1,$B$398, ""))</f>
        <v/>
      </c>
      <c r="K405" s="10" t="str">
        <f>IF($B$398="","",IF(VLOOKUP($B$398,Samples!$A$3:$D$100,2,FALSE)='Intermediate Lookups'!$A6&amp;'Intermediate Lookups'!K$1,$B$398, ""))</f>
        <v/>
      </c>
      <c r="L405" s="10" t="str">
        <f>IF($B$398="","",IF(VLOOKUP($B$398,Samples!$A$3:$D$100,2,FALSE)='Intermediate Lookups'!$A6&amp;'Intermediate Lookups'!L$1,$B$398, ""))</f>
        <v/>
      </c>
      <c r="M405" s="10" t="str">
        <f>IF($B$398="","",IF(VLOOKUP($B$398,Samples!$A$3:$D$100,2,FALSE)='Intermediate Lookups'!$A6&amp;'Intermediate Lookups'!M$1,$B$398, ""))</f>
        <v/>
      </c>
    </row>
    <row r="406" spans="1:14" x14ac:dyDescent="0.25">
      <c r="A406" t="str">
        <f>IF(B398="","","F")</f>
        <v/>
      </c>
      <c r="B406" s="10" t="str">
        <f>IF($B$398="","",IF(VLOOKUP($B$398,Samples!$A$3:$D$100,2,FALSE)='Intermediate Lookups'!$A7&amp;'Intermediate Lookups'!B$1,$B$398, ""))</f>
        <v/>
      </c>
      <c r="C406" s="10" t="str">
        <f>IF($B$398="","",IF(VLOOKUP($B$398,Samples!$A$3:$D$100,2,FALSE)='Intermediate Lookups'!$A7&amp;'Intermediate Lookups'!C$1,$B$398, ""))</f>
        <v/>
      </c>
      <c r="D406" s="10" t="str">
        <f>IF($B$398="","",IF(VLOOKUP($B$398,Samples!$A$3:$D$100,2,FALSE)='Intermediate Lookups'!$A7&amp;'Intermediate Lookups'!D$1,$B$398, ""))</f>
        <v/>
      </c>
      <c r="E406" s="10" t="str">
        <f>IF($B$398="","",IF(VLOOKUP($B$398,Samples!$A$3:$D$100,2,FALSE)='Intermediate Lookups'!$A7&amp;'Intermediate Lookups'!E$1,$B$398, ""))</f>
        <v/>
      </c>
      <c r="F406" s="10" t="str">
        <f>IF($B$398="","",IF(VLOOKUP($B$398,Samples!$A$3:$D$100,2,FALSE)='Intermediate Lookups'!$A7&amp;'Intermediate Lookups'!F$1,$B$398, ""))</f>
        <v/>
      </c>
      <c r="G406" s="10" t="str">
        <f>IF($B$398="","",IF(VLOOKUP($B$398,Samples!$A$3:$D$100,2,FALSE)='Intermediate Lookups'!$A7&amp;'Intermediate Lookups'!G$1,$B$398, ""))</f>
        <v/>
      </c>
      <c r="H406" s="10" t="str">
        <f>IF($B$398="","",IF(VLOOKUP($B$398,Samples!$A$3:$D$100,2,FALSE)='Intermediate Lookups'!$A7&amp;'Intermediate Lookups'!H$1,$B$398, ""))</f>
        <v/>
      </c>
      <c r="I406" s="10" t="str">
        <f>IF($B$398="","",IF(VLOOKUP($B$398,Samples!$A$3:$D$100,2,FALSE)='Intermediate Lookups'!$A7&amp;'Intermediate Lookups'!I$1,$B$398, ""))</f>
        <v/>
      </c>
      <c r="J406" s="10" t="str">
        <f>IF($B$398="","",IF(VLOOKUP($B$398,Samples!$A$3:$D$100,2,FALSE)='Intermediate Lookups'!$A7&amp;'Intermediate Lookups'!J$1,$B$398, ""))</f>
        <v/>
      </c>
      <c r="K406" s="10" t="str">
        <f>IF($B$398="","",IF(VLOOKUP($B$398,Samples!$A$3:$D$100,2,FALSE)='Intermediate Lookups'!$A7&amp;'Intermediate Lookups'!K$1,$B$398, ""))</f>
        <v/>
      </c>
      <c r="L406" s="10" t="str">
        <f>IF($B$398="","",IF(VLOOKUP($B$398,Samples!$A$3:$D$100,2,FALSE)='Intermediate Lookups'!$A7&amp;'Intermediate Lookups'!L$1,$B$398, ""))</f>
        <v/>
      </c>
      <c r="M406" s="10" t="str">
        <f>IF($B$398="","",IF(VLOOKUP($B$398,Samples!$A$3:$D$100,2,FALSE)='Intermediate Lookups'!$A7&amp;'Intermediate Lookups'!M$1,$B$398, ""))</f>
        <v/>
      </c>
    </row>
    <row r="407" spans="1:14" x14ac:dyDescent="0.25">
      <c r="A407" t="str">
        <f>IF(B398="","","G")</f>
        <v/>
      </c>
      <c r="B407" s="10" t="str">
        <f>IF($B$398="","",IF(VLOOKUP($B$398,Samples!$A$3:$D$100,2,FALSE)='Intermediate Lookups'!$A8&amp;'Intermediate Lookups'!B$1,$B$398, ""))</f>
        <v/>
      </c>
      <c r="C407" s="10" t="str">
        <f>IF($B$398="","",IF(VLOOKUP($B$398,Samples!$A$3:$D$100,2,FALSE)='Intermediate Lookups'!$A8&amp;'Intermediate Lookups'!C$1,$B$398, ""))</f>
        <v/>
      </c>
      <c r="D407" s="10" t="str">
        <f>IF($B$398="","",IF(VLOOKUP($B$398,Samples!$A$3:$D$100,2,FALSE)='Intermediate Lookups'!$A8&amp;'Intermediate Lookups'!D$1,$B$398, ""))</f>
        <v/>
      </c>
      <c r="E407" s="10" t="str">
        <f>IF($B$398="","",IF(VLOOKUP($B$398,Samples!$A$3:$D$100,2,FALSE)='Intermediate Lookups'!$A8&amp;'Intermediate Lookups'!E$1,$B$398, ""))</f>
        <v/>
      </c>
      <c r="F407" s="10" t="str">
        <f>IF($B$398="","",IF(VLOOKUP($B$398,Samples!$A$3:$D$100,2,FALSE)='Intermediate Lookups'!$A8&amp;'Intermediate Lookups'!F$1,$B$398, ""))</f>
        <v/>
      </c>
      <c r="G407" s="10" t="str">
        <f>IF($B$398="","",IF(VLOOKUP($B$398,Samples!$A$3:$D$100,2,FALSE)='Intermediate Lookups'!$A8&amp;'Intermediate Lookups'!G$1,$B$398, ""))</f>
        <v/>
      </c>
      <c r="H407" s="10" t="str">
        <f>IF($B$398="","",IF(VLOOKUP($B$398,Samples!$A$3:$D$100,2,FALSE)='Intermediate Lookups'!$A8&amp;'Intermediate Lookups'!H$1,$B$398, ""))</f>
        <v/>
      </c>
      <c r="I407" s="10" t="str">
        <f>IF($B$398="","",IF(VLOOKUP($B$398,Samples!$A$3:$D$100,2,FALSE)='Intermediate Lookups'!$A8&amp;'Intermediate Lookups'!I$1,$B$398, ""))</f>
        <v/>
      </c>
      <c r="J407" s="10" t="str">
        <f>IF($B$398="","",IF(VLOOKUP($B$398,Samples!$A$3:$D$100,2,FALSE)='Intermediate Lookups'!$A8&amp;'Intermediate Lookups'!J$1,$B$398, ""))</f>
        <v/>
      </c>
      <c r="K407" s="10" t="str">
        <f>IF($B$398="","",IF(VLOOKUP($B$398,Samples!$A$3:$D$100,2,FALSE)='Intermediate Lookups'!$A8&amp;'Intermediate Lookups'!K$1,$B$398, ""))</f>
        <v/>
      </c>
      <c r="L407" s="10" t="str">
        <f>IF($B$398="","",IF(VLOOKUP($B$398,Samples!$A$3:$D$100,2,FALSE)='Intermediate Lookups'!$A8&amp;'Intermediate Lookups'!L$1,$B$398, ""))</f>
        <v/>
      </c>
      <c r="M407" s="10" t="str">
        <f>IF($B$398="","",IF(VLOOKUP($B$398,Samples!$A$3:$D$100,2,FALSE)='Intermediate Lookups'!$A8&amp;'Intermediate Lookups'!M$1,$B$398, ""))</f>
        <v/>
      </c>
    </row>
    <row r="408" spans="1:14" x14ac:dyDescent="0.25">
      <c r="A408" t="str">
        <f>IF(B398="","","H")</f>
        <v/>
      </c>
      <c r="B408" s="10" t="str">
        <f>IF($B$398="","",IF(VLOOKUP($B$398,Samples!$A$3:$D$100,2,FALSE)='Intermediate Lookups'!$A9&amp;'Intermediate Lookups'!B$1,$B$398, ""))</f>
        <v/>
      </c>
      <c r="C408" s="10" t="str">
        <f>IF($B$398="","",IF(VLOOKUP($B$398,Samples!$A$3:$D$100,2,FALSE)='Intermediate Lookups'!$A9&amp;'Intermediate Lookups'!C$1,$B$398, ""))</f>
        <v/>
      </c>
      <c r="D408" s="10" t="str">
        <f>IF($B$398="","",IF(VLOOKUP($B$398,Samples!$A$3:$D$100,2,FALSE)='Intermediate Lookups'!$A9&amp;'Intermediate Lookups'!D$1,$B$398, ""))</f>
        <v/>
      </c>
      <c r="E408" s="10" t="str">
        <f>IF($B$398="","",IF(VLOOKUP($B$398,Samples!$A$3:$D$100,2,FALSE)='Intermediate Lookups'!$A9&amp;'Intermediate Lookups'!E$1,$B$398, ""))</f>
        <v/>
      </c>
      <c r="F408" s="10" t="str">
        <f>IF($B$398="","",IF(VLOOKUP($B$398,Samples!$A$3:$D$100,2,FALSE)='Intermediate Lookups'!$A9&amp;'Intermediate Lookups'!F$1,$B$398, ""))</f>
        <v/>
      </c>
      <c r="G408" s="10" t="str">
        <f>IF($B$398="","",IF(VLOOKUP($B$398,Samples!$A$3:$D$100,2,FALSE)='Intermediate Lookups'!$A9&amp;'Intermediate Lookups'!G$1,$B$398, ""))</f>
        <v/>
      </c>
      <c r="H408" s="10" t="str">
        <f>IF($B$398="","",IF(VLOOKUP($B$398,Samples!$A$3:$D$100,2,FALSE)='Intermediate Lookups'!$A9&amp;'Intermediate Lookups'!H$1,$B$398, ""))</f>
        <v/>
      </c>
      <c r="I408" s="10" t="str">
        <f>IF($B$398="","",IF(VLOOKUP($B$398,Samples!$A$3:$D$100,2,FALSE)='Intermediate Lookups'!$A9&amp;'Intermediate Lookups'!I$1,$B$398, ""))</f>
        <v/>
      </c>
      <c r="J408" s="10" t="str">
        <f>IF($B$398="","",IF(VLOOKUP($B$398,Samples!$A$3:$D$100,2,FALSE)='Intermediate Lookups'!$A9&amp;'Intermediate Lookups'!J$1,$B$398, ""))</f>
        <v/>
      </c>
      <c r="K408" s="10" t="str">
        <f>IF($B$398="","",IF(VLOOKUP($B$398,Samples!$A$3:$D$100,2,FALSE)='Intermediate Lookups'!$A9&amp;'Intermediate Lookups'!K$1,$B$398, ""))</f>
        <v/>
      </c>
      <c r="L408" s="10" t="str">
        <f>IF($B$398="","",IF(VLOOKUP($B$398,Samples!$A$3:$D$100,2,FALSE)='Intermediate Lookups'!$A9&amp;'Intermediate Lookups'!L$1,$B$398, ""))</f>
        <v/>
      </c>
      <c r="M408" s="10" t="str">
        <f>IF($B$398="","",IF(VLOOKUP($B$398,Samples!$A$3:$D$100,2,FALSE)='Intermediate Lookups'!$A9&amp;'Intermediate Lookups'!M$1,$B$398, ""))</f>
        <v/>
      </c>
    </row>
    <row r="410" spans="1:14" x14ac:dyDescent="0.25">
      <c r="A410" t="str">
        <f>IF(B410="","","Pipetting step")</f>
        <v/>
      </c>
      <c r="B410" t="str">
        <f>IF(ISBLANK(Samples!A87),"",Samples!A87)</f>
        <v/>
      </c>
      <c r="C410" t="str">
        <f>IF(B410="","",VLOOKUP(B410,Samples!$A$3:$D$100,4,FALSE))</f>
        <v/>
      </c>
      <c r="D410" t="str">
        <f>IF(B410="","",8)</f>
        <v/>
      </c>
      <c r="E410" t="str">
        <f>IF(B410="","",12)</f>
        <v/>
      </c>
      <c r="F410" t="str">
        <f>IF(B410="","","Standard")</f>
        <v/>
      </c>
      <c r="G410" t="str">
        <f>IF(B410="","","Color")</f>
        <v/>
      </c>
      <c r="I410" t="str">
        <f>IF(B410="","",6)</f>
        <v/>
      </c>
      <c r="J410" t="str">
        <f>IF(B410="","",6)</f>
        <v/>
      </c>
      <c r="K410" t="str">
        <f>IF(B410="","","Normal")</f>
        <v/>
      </c>
      <c r="L410" t="str">
        <f>IF(B410="","","Single-channel")</f>
        <v/>
      </c>
      <c r="M410" t="str">
        <f>IF(B410="","","No")</f>
        <v/>
      </c>
      <c r="N410" t="str">
        <f>IF(B410="","","No")</f>
        <v/>
      </c>
    </row>
    <row r="411" spans="1:14" x14ac:dyDescent="0.25">
      <c r="M411" t="str">
        <f>IF(B410="","","Per well")</f>
        <v/>
      </c>
      <c r="N411" t="str">
        <f>IF(B410="","","On source")</f>
        <v/>
      </c>
    </row>
    <row r="412" spans="1:14" x14ac:dyDescent="0.25">
      <c r="B412" t="str">
        <f>IF(B410="","",1)</f>
        <v/>
      </c>
      <c r="C412" t="str">
        <f>IF(B410="","",2)</f>
        <v/>
      </c>
      <c r="D412" t="str">
        <f>IF(B410="","",3)</f>
        <v/>
      </c>
      <c r="E412" t="str">
        <f>IF(B410="","",4)</f>
        <v/>
      </c>
      <c r="F412" t="str">
        <f>IF(B410="","",5)</f>
        <v/>
      </c>
      <c r="G412" t="str">
        <f>IF(B410="","",6)</f>
        <v/>
      </c>
      <c r="H412" t="str">
        <f>IF(B410="","",7)</f>
        <v/>
      </c>
      <c r="I412" t="str">
        <f>IF(B410="","",8)</f>
        <v/>
      </c>
      <c r="J412" t="str">
        <f>IF(B410="","",9)</f>
        <v/>
      </c>
      <c r="K412" t="str">
        <f>IF(B410="","",10)</f>
        <v/>
      </c>
      <c r="L412" t="str">
        <f>IF(B410="","",11)</f>
        <v/>
      </c>
      <c r="M412" t="str">
        <f>IF(B410="","",12)</f>
        <v/>
      </c>
    </row>
    <row r="413" spans="1:14" x14ac:dyDescent="0.25">
      <c r="A413" t="str">
        <f>IF(B410="","","A")</f>
        <v/>
      </c>
      <c r="B413" s="10" t="str">
        <f>IF($B$410="","",IF(VLOOKUP($B$410,Samples!$A$3:$D$100,2,FALSE)='Intermediate Lookups'!$A2&amp;'Intermediate Lookups'!B$1,$B$410, ""))</f>
        <v/>
      </c>
      <c r="C413" s="10" t="str">
        <f>IF($B$410="","",IF(VLOOKUP($B$410,Samples!$A$3:$D$100,2,FALSE)='Intermediate Lookups'!$A2&amp;'Intermediate Lookups'!C$1,$B$410, ""))</f>
        <v/>
      </c>
      <c r="D413" s="10" t="str">
        <f>IF($B$410="","",IF(VLOOKUP($B$410,Samples!$A$3:$D$100,2,FALSE)='Intermediate Lookups'!$A2&amp;'Intermediate Lookups'!D$1,$B$410, ""))</f>
        <v/>
      </c>
      <c r="E413" s="10" t="str">
        <f>IF($B$410="","",IF(VLOOKUP($B$410,Samples!$A$3:$D$100,2,FALSE)='Intermediate Lookups'!$A2&amp;'Intermediate Lookups'!E$1,$B$410, ""))</f>
        <v/>
      </c>
      <c r="F413" s="10" t="str">
        <f>IF($B$410="","",IF(VLOOKUP($B$410,Samples!$A$3:$D$100,2,FALSE)='Intermediate Lookups'!$A2&amp;'Intermediate Lookups'!F$1,$B$410, ""))</f>
        <v/>
      </c>
      <c r="G413" s="10" t="str">
        <f>IF($B$410="","",IF(VLOOKUP($B$410,Samples!$A$3:$D$100,2,FALSE)='Intermediate Lookups'!$A2&amp;'Intermediate Lookups'!G$1,$B$410, ""))</f>
        <v/>
      </c>
      <c r="H413" s="10" t="str">
        <f>IF($B$410="","",IF(VLOOKUP($B$410,Samples!$A$3:$D$100,2,FALSE)='Intermediate Lookups'!$A2&amp;'Intermediate Lookups'!H$1,$B$410, ""))</f>
        <v/>
      </c>
      <c r="I413" s="10" t="str">
        <f>IF($B$410="","",IF(VLOOKUP($B$410,Samples!$A$3:$D$100,2,FALSE)='Intermediate Lookups'!$A2&amp;'Intermediate Lookups'!I$1,$B$410, ""))</f>
        <v/>
      </c>
      <c r="J413" s="10" t="str">
        <f>IF($B$410="","",IF(VLOOKUP($B$410,Samples!$A$3:$D$100,2,FALSE)='Intermediate Lookups'!$A2&amp;'Intermediate Lookups'!J$1,$B$410, ""))</f>
        <v/>
      </c>
      <c r="K413" s="10" t="str">
        <f>IF($B$410="","",IF(VLOOKUP($B$410,Samples!$A$3:$D$100,2,FALSE)='Intermediate Lookups'!$A2&amp;'Intermediate Lookups'!K$1,$B$410, ""))</f>
        <v/>
      </c>
      <c r="L413" s="10" t="str">
        <f>IF($B$410="","",IF(VLOOKUP($B$410,Samples!$A$3:$D$100,2,FALSE)='Intermediate Lookups'!$A2&amp;'Intermediate Lookups'!L$1,$B$410, ""))</f>
        <v/>
      </c>
      <c r="M413" s="10" t="str">
        <f>IF($B$410="","",IF(VLOOKUP($B$410,Samples!$A$3:$D$100,2,FALSE)='Intermediate Lookups'!$A2&amp;'Intermediate Lookups'!M$1,$B$410, ""))</f>
        <v/>
      </c>
    </row>
    <row r="414" spans="1:14" x14ac:dyDescent="0.25">
      <c r="A414" t="str">
        <f>IF(B410="","","B")</f>
        <v/>
      </c>
      <c r="B414" s="10" t="str">
        <f>IF($B$410="","",IF(VLOOKUP($B$410,Samples!$A$3:$D$100,2,FALSE)='Intermediate Lookups'!$A3&amp;'Intermediate Lookups'!B$1,$B$410, ""))</f>
        <v/>
      </c>
      <c r="C414" s="10" t="str">
        <f>IF($B$410="","",IF(VLOOKUP($B$410,Samples!$A$3:$D$100,2,FALSE)='Intermediate Lookups'!$A3&amp;'Intermediate Lookups'!C$1,$B$410, ""))</f>
        <v/>
      </c>
      <c r="D414" s="10" t="str">
        <f>IF($B$410="","",IF(VLOOKUP($B$410,Samples!$A$3:$D$100,2,FALSE)='Intermediate Lookups'!$A3&amp;'Intermediate Lookups'!D$1,$B$410, ""))</f>
        <v/>
      </c>
      <c r="E414" s="10" t="str">
        <f>IF($B$410="","",IF(VLOOKUP($B$410,Samples!$A$3:$D$100,2,FALSE)='Intermediate Lookups'!$A3&amp;'Intermediate Lookups'!E$1,$B$410, ""))</f>
        <v/>
      </c>
      <c r="F414" s="10" t="str">
        <f>IF($B$410="","",IF(VLOOKUP($B$410,Samples!$A$3:$D$100,2,FALSE)='Intermediate Lookups'!$A3&amp;'Intermediate Lookups'!F$1,$B$410, ""))</f>
        <v/>
      </c>
      <c r="G414" s="10" t="str">
        <f>IF($B$410="","",IF(VLOOKUP($B$410,Samples!$A$3:$D$100,2,FALSE)='Intermediate Lookups'!$A3&amp;'Intermediate Lookups'!G$1,$B$410, ""))</f>
        <v/>
      </c>
      <c r="H414" s="10" t="str">
        <f>IF($B$410="","",IF(VLOOKUP($B$410,Samples!$A$3:$D$100,2,FALSE)='Intermediate Lookups'!$A3&amp;'Intermediate Lookups'!H$1,$B$410, ""))</f>
        <v/>
      </c>
      <c r="I414" s="10" t="str">
        <f>IF($B$410="","",IF(VLOOKUP($B$410,Samples!$A$3:$D$100,2,FALSE)='Intermediate Lookups'!$A3&amp;'Intermediate Lookups'!I$1,$B$410, ""))</f>
        <v/>
      </c>
      <c r="J414" s="10" t="str">
        <f>IF($B$410="","",IF(VLOOKUP($B$410,Samples!$A$3:$D$100,2,FALSE)='Intermediate Lookups'!$A3&amp;'Intermediate Lookups'!J$1,$B$410, ""))</f>
        <v/>
      </c>
      <c r="K414" s="10" t="str">
        <f>IF($B$410="","",IF(VLOOKUP($B$410,Samples!$A$3:$D$100,2,FALSE)='Intermediate Lookups'!$A3&amp;'Intermediate Lookups'!K$1,$B$410, ""))</f>
        <v/>
      </c>
      <c r="L414" s="10" t="str">
        <f>IF($B$410="","",IF(VLOOKUP($B$410,Samples!$A$3:$D$100,2,FALSE)='Intermediate Lookups'!$A3&amp;'Intermediate Lookups'!L$1,$B$410, ""))</f>
        <v/>
      </c>
      <c r="M414" s="10" t="str">
        <f>IF($B$410="","",IF(VLOOKUP($B$410,Samples!$A$3:$D$100,2,FALSE)='Intermediate Lookups'!$A3&amp;'Intermediate Lookups'!M$1,$B$410, ""))</f>
        <v/>
      </c>
    </row>
    <row r="415" spans="1:14" x14ac:dyDescent="0.25">
      <c r="A415" t="str">
        <f>IF(B410="","","C")</f>
        <v/>
      </c>
      <c r="B415" s="10" t="str">
        <f>IF($B$410="","",IF(VLOOKUP($B$410,Samples!$A$3:$D$100,2,FALSE)='Intermediate Lookups'!$A4&amp;'Intermediate Lookups'!B$1,$B$410, ""))</f>
        <v/>
      </c>
      <c r="C415" s="10" t="str">
        <f>IF($B$410="","",IF(VLOOKUP($B$410,Samples!$A$3:$D$100,2,FALSE)='Intermediate Lookups'!$A4&amp;'Intermediate Lookups'!C$1,$B$410, ""))</f>
        <v/>
      </c>
      <c r="D415" s="10" t="str">
        <f>IF($B$410="","",IF(VLOOKUP($B$410,Samples!$A$3:$D$100,2,FALSE)='Intermediate Lookups'!$A4&amp;'Intermediate Lookups'!D$1,$B$410, ""))</f>
        <v/>
      </c>
      <c r="E415" s="10" t="str">
        <f>IF($B$410="","",IF(VLOOKUP($B$410,Samples!$A$3:$D$100,2,FALSE)='Intermediate Lookups'!$A4&amp;'Intermediate Lookups'!E$1,$B$410, ""))</f>
        <v/>
      </c>
      <c r="F415" s="10" t="str">
        <f>IF($B$410="","",IF(VLOOKUP($B$410,Samples!$A$3:$D$100,2,FALSE)='Intermediate Lookups'!$A4&amp;'Intermediate Lookups'!F$1,$B$410, ""))</f>
        <v/>
      </c>
      <c r="G415" s="10" t="str">
        <f>IF($B$410="","",IF(VLOOKUP($B$410,Samples!$A$3:$D$100,2,FALSE)='Intermediate Lookups'!$A4&amp;'Intermediate Lookups'!G$1,$B$410, ""))</f>
        <v/>
      </c>
      <c r="H415" s="10" t="str">
        <f>IF($B$410="","",IF(VLOOKUP($B$410,Samples!$A$3:$D$100,2,FALSE)='Intermediate Lookups'!$A4&amp;'Intermediate Lookups'!H$1,$B$410, ""))</f>
        <v/>
      </c>
      <c r="I415" s="10" t="str">
        <f>IF($B$410="","",IF(VLOOKUP($B$410,Samples!$A$3:$D$100,2,FALSE)='Intermediate Lookups'!$A4&amp;'Intermediate Lookups'!I$1,$B$410, ""))</f>
        <v/>
      </c>
      <c r="J415" s="10" t="str">
        <f>IF($B$410="","",IF(VLOOKUP($B$410,Samples!$A$3:$D$100,2,FALSE)='Intermediate Lookups'!$A4&amp;'Intermediate Lookups'!J$1,$B$410, ""))</f>
        <v/>
      </c>
      <c r="K415" s="10" t="str">
        <f>IF($B$410="","",IF(VLOOKUP($B$410,Samples!$A$3:$D$100,2,FALSE)='Intermediate Lookups'!$A4&amp;'Intermediate Lookups'!K$1,$B$410, ""))</f>
        <v/>
      </c>
      <c r="L415" s="10" t="str">
        <f>IF($B$410="","",IF(VLOOKUP($B$410,Samples!$A$3:$D$100,2,FALSE)='Intermediate Lookups'!$A4&amp;'Intermediate Lookups'!L$1,$B$410, ""))</f>
        <v/>
      </c>
      <c r="M415" s="10" t="str">
        <f>IF($B$410="","",IF(VLOOKUP($B$410,Samples!$A$3:$D$100,2,FALSE)='Intermediate Lookups'!$A4&amp;'Intermediate Lookups'!M$1,$B$410, ""))</f>
        <v/>
      </c>
    </row>
    <row r="416" spans="1:14" x14ac:dyDescent="0.25">
      <c r="A416" t="str">
        <f>IF(B410="","","D")</f>
        <v/>
      </c>
      <c r="B416" s="10" t="str">
        <f>IF($B$410="","",IF(VLOOKUP($B$410,Samples!$A$3:$D$100,2,FALSE)='Intermediate Lookups'!$A5&amp;'Intermediate Lookups'!B$1,$B$410, ""))</f>
        <v/>
      </c>
      <c r="C416" s="10" t="str">
        <f>IF($B$410="","",IF(VLOOKUP($B$410,Samples!$A$3:$D$100,2,FALSE)='Intermediate Lookups'!$A5&amp;'Intermediate Lookups'!C$1,$B$410, ""))</f>
        <v/>
      </c>
      <c r="D416" s="10" t="str">
        <f>IF($B$410="","",IF(VLOOKUP($B$410,Samples!$A$3:$D$100,2,FALSE)='Intermediate Lookups'!$A5&amp;'Intermediate Lookups'!D$1,$B$410, ""))</f>
        <v/>
      </c>
      <c r="E416" s="10" t="str">
        <f>IF($B$410="","",IF(VLOOKUP($B$410,Samples!$A$3:$D$100,2,FALSE)='Intermediate Lookups'!$A5&amp;'Intermediate Lookups'!E$1,$B$410, ""))</f>
        <v/>
      </c>
      <c r="F416" s="10" t="str">
        <f>IF($B$410="","",IF(VLOOKUP($B$410,Samples!$A$3:$D$100,2,FALSE)='Intermediate Lookups'!$A5&amp;'Intermediate Lookups'!F$1,$B$410, ""))</f>
        <v/>
      </c>
      <c r="G416" s="10" t="str">
        <f>IF($B$410="","",IF(VLOOKUP($B$410,Samples!$A$3:$D$100,2,FALSE)='Intermediate Lookups'!$A5&amp;'Intermediate Lookups'!G$1,$B$410, ""))</f>
        <v/>
      </c>
      <c r="H416" s="10" t="str">
        <f>IF($B$410="","",IF(VLOOKUP($B$410,Samples!$A$3:$D$100,2,FALSE)='Intermediate Lookups'!$A5&amp;'Intermediate Lookups'!H$1,$B$410, ""))</f>
        <v/>
      </c>
      <c r="I416" s="10" t="str">
        <f>IF($B$410="","",IF(VLOOKUP($B$410,Samples!$A$3:$D$100,2,FALSE)='Intermediate Lookups'!$A5&amp;'Intermediate Lookups'!I$1,$B$410, ""))</f>
        <v/>
      </c>
      <c r="J416" s="10" t="str">
        <f>IF($B$410="","",IF(VLOOKUP($B$410,Samples!$A$3:$D$100,2,FALSE)='Intermediate Lookups'!$A5&amp;'Intermediate Lookups'!J$1,$B$410, ""))</f>
        <v/>
      </c>
      <c r="K416" s="10" t="str">
        <f>IF($B$410="","",IF(VLOOKUP($B$410,Samples!$A$3:$D$100,2,FALSE)='Intermediate Lookups'!$A5&amp;'Intermediate Lookups'!K$1,$B$410, ""))</f>
        <v/>
      </c>
      <c r="L416" s="10" t="str">
        <f>IF($B$410="","",IF(VLOOKUP($B$410,Samples!$A$3:$D$100,2,FALSE)='Intermediate Lookups'!$A5&amp;'Intermediate Lookups'!L$1,$B$410, ""))</f>
        <v/>
      </c>
      <c r="M416" s="10" t="str">
        <f>IF($B$410="","",IF(VLOOKUP($B$410,Samples!$A$3:$D$100,2,FALSE)='Intermediate Lookups'!$A5&amp;'Intermediate Lookups'!M$1,$B$410, ""))</f>
        <v/>
      </c>
    </row>
    <row r="417" spans="1:14" x14ac:dyDescent="0.25">
      <c r="A417" t="str">
        <f>IF(B410="","","E")</f>
        <v/>
      </c>
      <c r="B417" s="10" t="str">
        <f>IF($B$410="","",IF(VLOOKUP($B$410,Samples!$A$3:$D$100,2,FALSE)='Intermediate Lookups'!$A6&amp;'Intermediate Lookups'!B$1,$B$410, ""))</f>
        <v/>
      </c>
      <c r="C417" s="10" t="str">
        <f>IF($B$410="","",IF(VLOOKUP($B$410,Samples!$A$3:$D$100,2,FALSE)='Intermediate Lookups'!$A6&amp;'Intermediate Lookups'!C$1,$B$410, ""))</f>
        <v/>
      </c>
      <c r="D417" s="10" t="str">
        <f>IF($B$410="","",IF(VLOOKUP($B$410,Samples!$A$3:$D$100,2,FALSE)='Intermediate Lookups'!$A6&amp;'Intermediate Lookups'!D$1,$B$410, ""))</f>
        <v/>
      </c>
      <c r="E417" s="10" t="str">
        <f>IF($B$410="","",IF(VLOOKUP($B$410,Samples!$A$3:$D$100,2,FALSE)='Intermediate Lookups'!$A6&amp;'Intermediate Lookups'!E$1,$B$410, ""))</f>
        <v/>
      </c>
      <c r="F417" s="10" t="str">
        <f>IF($B$410="","",IF(VLOOKUP($B$410,Samples!$A$3:$D$100,2,FALSE)='Intermediate Lookups'!$A6&amp;'Intermediate Lookups'!F$1,$B$410, ""))</f>
        <v/>
      </c>
      <c r="G417" s="10" t="str">
        <f>IF($B$410="","",IF(VLOOKUP($B$410,Samples!$A$3:$D$100,2,FALSE)='Intermediate Lookups'!$A6&amp;'Intermediate Lookups'!G$1,$B$410, ""))</f>
        <v/>
      </c>
      <c r="H417" s="10" t="str">
        <f>IF($B$410="","",IF(VLOOKUP($B$410,Samples!$A$3:$D$100,2,FALSE)='Intermediate Lookups'!$A6&amp;'Intermediate Lookups'!H$1,$B$410, ""))</f>
        <v/>
      </c>
      <c r="I417" s="10" t="str">
        <f>IF($B$410="","",IF(VLOOKUP($B$410,Samples!$A$3:$D$100,2,FALSE)='Intermediate Lookups'!$A6&amp;'Intermediate Lookups'!I$1,$B$410, ""))</f>
        <v/>
      </c>
      <c r="J417" s="10" t="str">
        <f>IF($B$410="","",IF(VLOOKUP($B$410,Samples!$A$3:$D$100,2,FALSE)='Intermediate Lookups'!$A6&amp;'Intermediate Lookups'!J$1,$B$410, ""))</f>
        <v/>
      </c>
      <c r="K417" s="10" t="str">
        <f>IF($B$410="","",IF(VLOOKUP($B$410,Samples!$A$3:$D$100,2,FALSE)='Intermediate Lookups'!$A6&amp;'Intermediate Lookups'!K$1,$B$410, ""))</f>
        <v/>
      </c>
      <c r="L417" s="10" t="str">
        <f>IF($B$410="","",IF(VLOOKUP($B$410,Samples!$A$3:$D$100,2,FALSE)='Intermediate Lookups'!$A6&amp;'Intermediate Lookups'!L$1,$B$410, ""))</f>
        <v/>
      </c>
      <c r="M417" s="10" t="str">
        <f>IF($B$410="","",IF(VLOOKUP($B$410,Samples!$A$3:$D$100,2,FALSE)='Intermediate Lookups'!$A6&amp;'Intermediate Lookups'!M$1,$B$410, ""))</f>
        <v/>
      </c>
    </row>
    <row r="418" spans="1:14" x14ac:dyDescent="0.25">
      <c r="A418" t="str">
        <f>IF(B410="","","F")</f>
        <v/>
      </c>
      <c r="B418" s="10" t="str">
        <f>IF($B$410="","",IF(VLOOKUP($B$410,Samples!$A$3:$D$100,2,FALSE)='Intermediate Lookups'!$A7&amp;'Intermediate Lookups'!B$1,$B$410, ""))</f>
        <v/>
      </c>
      <c r="C418" s="10" t="str">
        <f>IF($B$410="","",IF(VLOOKUP($B$410,Samples!$A$3:$D$100,2,FALSE)='Intermediate Lookups'!$A7&amp;'Intermediate Lookups'!C$1,$B$410, ""))</f>
        <v/>
      </c>
      <c r="D418" s="10" t="str">
        <f>IF($B$410="","",IF(VLOOKUP($B$410,Samples!$A$3:$D$100,2,FALSE)='Intermediate Lookups'!$A7&amp;'Intermediate Lookups'!D$1,$B$410, ""))</f>
        <v/>
      </c>
      <c r="E418" s="10" t="str">
        <f>IF($B$410="","",IF(VLOOKUP($B$410,Samples!$A$3:$D$100,2,FALSE)='Intermediate Lookups'!$A7&amp;'Intermediate Lookups'!E$1,$B$410, ""))</f>
        <v/>
      </c>
      <c r="F418" s="10" t="str">
        <f>IF($B$410="","",IF(VLOOKUP($B$410,Samples!$A$3:$D$100,2,FALSE)='Intermediate Lookups'!$A7&amp;'Intermediate Lookups'!F$1,$B$410, ""))</f>
        <v/>
      </c>
      <c r="G418" s="10" t="str">
        <f>IF($B$410="","",IF(VLOOKUP($B$410,Samples!$A$3:$D$100,2,FALSE)='Intermediate Lookups'!$A7&amp;'Intermediate Lookups'!G$1,$B$410, ""))</f>
        <v/>
      </c>
      <c r="H418" s="10" t="str">
        <f>IF($B$410="","",IF(VLOOKUP($B$410,Samples!$A$3:$D$100,2,FALSE)='Intermediate Lookups'!$A7&amp;'Intermediate Lookups'!H$1,$B$410, ""))</f>
        <v/>
      </c>
      <c r="I418" s="10" t="str">
        <f>IF($B$410="","",IF(VLOOKUP($B$410,Samples!$A$3:$D$100,2,FALSE)='Intermediate Lookups'!$A7&amp;'Intermediate Lookups'!I$1,$B$410, ""))</f>
        <v/>
      </c>
      <c r="J418" s="10" t="str">
        <f>IF($B$410="","",IF(VLOOKUP($B$410,Samples!$A$3:$D$100,2,FALSE)='Intermediate Lookups'!$A7&amp;'Intermediate Lookups'!J$1,$B$410, ""))</f>
        <v/>
      </c>
      <c r="K418" s="10" t="str">
        <f>IF($B$410="","",IF(VLOOKUP($B$410,Samples!$A$3:$D$100,2,FALSE)='Intermediate Lookups'!$A7&amp;'Intermediate Lookups'!K$1,$B$410, ""))</f>
        <v/>
      </c>
      <c r="L418" s="10" t="str">
        <f>IF($B$410="","",IF(VLOOKUP($B$410,Samples!$A$3:$D$100,2,FALSE)='Intermediate Lookups'!$A7&amp;'Intermediate Lookups'!L$1,$B$410, ""))</f>
        <v/>
      </c>
      <c r="M418" s="10" t="str">
        <f>IF($B$410="","",IF(VLOOKUP($B$410,Samples!$A$3:$D$100,2,FALSE)='Intermediate Lookups'!$A7&amp;'Intermediate Lookups'!M$1,$B$410, ""))</f>
        <v/>
      </c>
    </row>
    <row r="419" spans="1:14" x14ac:dyDescent="0.25">
      <c r="A419" t="str">
        <f>IF(B410="","","G")</f>
        <v/>
      </c>
      <c r="B419" s="10" t="str">
        <f>IF($B$410="","",IF(VLOOKUP($B$410,Samples!$A$3:$D$100,2,FALSE)='Intermediate Lookups'!$A8&amp;'Intermediate Lookups'!B$1,$B$410, ""))</f>
        <v/>
      </c>
      <c r="C419" s="10" t="str">
        <f>IF($B$410="","",IF(VLOOKUP($B$410,Samples!$A$3:$D$100,2,FALSE)='Intermediate Lookups'!$A8&amp;'Intermediate Lookups'!C$1,$B$410, ""))</f>
        <v/>
      </c>
      <c r="D419" s="10" t="str">
        <f>IF($B$410="","",IF(VLOOKUP($B$410,Samples!$A$3:$D$100,2,FALSE)='Intermediate Lookups'!$A8&amp;'Intermediate Lookups'!D$1,$B$410, ""))</f>
        <v/>
      </c>
      <c r="E419" s="10" t="str">
        <f>IF($B$410="","",IF(VLOOKUP($B$410,Samples!$A$3:$D$100,2,FALSE)='Intermediate Lookups'!$A8&amp;'Intermediate Lookups'!E$1,$B$410, ""))</f>
        <v/>
      </c>
      <c r="F419" s="10" t="str">
        <f>IF($B$410="","",IF(VLOOKUP($B$410,Samples!$A$3:$D$100,2,FALSE)='Intermediate Lookups'!$A8&amp;'Intermediate Lookups'!F$1,$B$410, ""))</f>
        <v/>
      </c>
      <c r="G419" s="10" t="str">
        <f>IF($B$410="","",IF(VLOOKUP($B$410,Samples!$A$3:$D$100,2,FALSE)='Intermediate Lookups'!$A8&amp;'Intermediate Lookups'!G$1,$B$410, ""))</f>
        <v/>
      </c>
      <c r="H419" s="10" t="str">
        <f>IF($B$410="","",IF(VLOOKUP($B$410,Samples!$A$3:$D$100,2,FALSE)='Intermediate Lookups'!$A8&amp;'Intermediate Lookups'!H$1,$B$410, ""))</f>
        <v/>
      </c>
      <c r="I419" s="10" t="str">
        <f>IF($B$410="","",IF(VLOOKUP($B$410,Samples!$A$3:$D$100,2,FALSE)='Intermediate Lookups'!$A8&amp;'Intermediate Lookups'!I$1,$B$410, ""))</f>
        <v/>
      </c>
      <c r="J419" s="10" t="str">
        <f>IF($B$410="","",IF(VLOOKUP($B$410,Samples!$A$3:$D$100,2,FALSE)='Intermediate Lookups'!$A8&amp;'Intermediate Lookups'!J$1,$B$410, ""))</f>
        <v/>
      </c>
      <c r="K419" s="10" t="str">
        <f>IF($B$410="","",IF(VLOOKUP($B$410,Samples!$A$3:$D$100,2,FALSE)='Intermediate Lookups'!$A8&amp;'Intermediate Lookups'!K$1,$B$410, ""))</f>
        <v/>
      </c>
      <c r="L419" s="10" t="str">
        <f>IF($B$410="","",IF(VLOOKUP($B$410,Samples!$A$3:$D$100,2,FALSE)='Intermediate Lookups'!$A8&amp;'Intermediate Lookups'!L$1,$B$410, ""))</f>
        <v/>
      </c>
      <c r="M419" s="10" t="str">
        <f>IF($B$410="","",IF(VLOOKUP($B$410,Samples!$A$3:$D$100,2,FALSE)='Intermediate Lookups'!$A8&amp;'Intermediate Lookups'!M$1,$B$410, ""))</f>
        <v/>
      </c>
    </row>
    <row r="420" spans="1:14" x14ac:dyDescent="0.25">
      <c r="A420" t="str">
        <f>IF(B410="","","H")</f>
        <v/>
      </c>
      <c r="B420" s="10" t="str">
        <f>IF($B$410="","",IF(VLOOKUP($B$410,Samples!$A$3:$D$100,2,FALSE)='Intermediate Lookups'!$A9&amp;'Intermediate Lookups'!B$1,$B$410, ""))</f>
        <v/>
      </c>
      <c r="C420" s="10" t="str">
        <f>IF($B$410="","",IF(VLOOKUP($B$410,Samples!$A$3:$D$100,2,FALSE)='Intermediate Lookups'!$A9&amp;'Intermediate Lookups'!C$1,$B$410, ""))</f>
        <v/>
      </c>
      <c r="D420" s="10" t="str">
        <f>IF($B$410="","",IF(VLOOKUP($B$410,Samples!$A$3:$D$100,2,FALSE)='Intermediate Lookups'!$A9&amp;'Intermediate Lookups'!D$1,$B$410, ""))</f>
        <v/>
      </c>
      <c r="E420" s="10" t="str">
        <f>IF($B$410="","",IF(VLOOKUP($B$410,Samples!$A$3:$D$100,2,FALSE)='Intermediate Lookups'!$A9&amp;'Intermediate Lookups'!E$1,$B$410, ""))</f>
        <v/>
      </c>
      <c r="F420" s="10" t="str">
        <f>IF($B$410="","",IF(VLOOKUP($B$410,Samples!$A$3:$D$100,2,FALSE)='Intermediate Lookups'!$A9&amp;'Intermediate Lookups'!F$1,$B$410, ""))</f>
        <v/>
      </c>
      <c r="G420" s="10" t="str">
        <f>IF($B$410="","",IF(VLOOKUP($B$410,Samples!$A$3:$D$100,2,FALSE)='Intermediate Lookups'!$A9&amp;'Intermediate Lookups'!G$1,$B$410, ""))</f>
        <v/>
      </c>
      <c r="H420" s="10" t="str">
        <f>IF($B$410="","",IF(VLOOKUP($B$410,Samples!$A$3:$D$100,2,FALSE)='Intermediate Lookups'!$A9&amp;'Intermediate Lookups'!H$1,$B$410, ""))</f>
        <v/>
      </c>
      <c r="I420" s="10" t="str">
        <f>IF($B$410="","",IF(VLOOKUP($B$410,Samples!$A$3:$D$100,2,FALSE)='Intermediate Lookups'!$A9&amp;'Intermediate Lookups'!I$1,$B$410, ""))</f>
        <v/>
      </c>
      <c r="J420" s="10" t="str">
        <f>IF($B$410="","",IF(VLOOKUP($B$410,Samples!$A$3:$D$100,2,FALSE)='Intermediate Lookups'!$A9&amp;'Intermediate Lookups'!J$1,$B$410, ""))</f>
        <v/>
      </c>
      <c r="K420" s="10" t="str">
        <f>IF($B$410="","",IF(VLOOKUP($B$410,Samples!$A$3:$D$100,2,FALSE)='Intermediate Lookups'!$A9&amp;'Intermediate Lookups'!K$1,$B$410, ""))</f>
        <v/>
      </c>
      <c r="L420" s="10" t="str">
        <f>IF($B$410="","",IF(VLOOKUP($B$410,Samples!$A$3:$D$100,2,FALSE)='Intermediate Lookups'!$A9&amp;'Intermediate Lookups'!L$1,$B$410, ""))</f>
        <v/>
      </c>
      <c r="M420" s="10" t="str">
        <f>IF($B$410="","",IF(VLOOKUP($B$410,Samples!$A$3:$D$100,2,FALSE)='Intermediate Lookups'!$A9&amp;'Intermediate Lookups'!M$1,$B$410, ""))</f>
        <v/>
      </c>
    </row>
    <row r="422" spans="1:14" x14ac:dyDescent="0.25">
      <c r="A422" t="str">
        <f>IF(B422="","","Pipetting step")</f>
        <v/>
      </c>
      <c r="B422" t="str">
        <f>IF(ISBLANK(Samples!A88),"",Samples!A88)</f>
        <v/>
      </c>
      <c r="C422" t="str">
        <f>IF(B422="","",VLOOKUP(B422,Samples!$A$3:$D$100,4,FALSE))</f>
        <v/>
      </c>
      <c r="D422" t="str">
        <f>IF(B422="","",8)</f>
        <v/>
      </c>
      <c r="E422" t="str">
        <f>IF(B422="","",12)</f>
        <v/>
      </c>
      <c r="F422" t="str">
        <f>IF(B422="","","Standard")</f>
        <v/>
      </c>
      <c r="G422" t="str">
        <f>IF(B422="","","Color")</f>
        <v/>
      </c>
      <c r="I422" t="str">
        <f>IF(B422="","",6)</f>
        <v/>
      </c>
      <c r="J422" t="str">
        <f>IF(B422="","",6)</f>
        <v/>
      </c>
      <c r="K422" t="str">
        <f>IF(B422="","","Normal")</f>
        <v/>
      </c>
      <c r="L422" t="str">
        <f>IF(B422="","","Single-channel")</f>
        <v/>
      </c>
      <c r="M422" t="str">
        <f>IF(B422="","","No")</f>
        <v/>
      </c>
      <c r="N422" t="str">
        <f>IF(B422="","","No")</f>
        <v/>
      </c>
    </row>
    <row r="423" spans="1:14" x14ac:dyDescent="0.25">
      <c r="M423" t="str">
        <f>IF(B422="","","Per well")</f>
        <v/>
      </c>
      <c r="N423" t="str">
        <f>IF(B422="","","On source")</f>
        <v/>
      </c>
    </row>
    <row r="424" spans="1:14" x14ac:dyDescent="0.25">
      <c r="B424" t="str">
        <f>IF(B422="","",1)</f>
        <v/>
      </c>
      <c r="C424" t="str">
        <f>IF(B422="","",2)</f>
        <v/>
      </c>
      <c r="D424" t="str">
        <f>IF(B422="","",3)</f>
        <v/>
      </c>
      <c r="E424" t="str">
        <f>IF(B422="","",4)</f>
        <v/>
      </c>
      <c r="F424" t="str">
        <f>IF(B422="","",5)</f>
        <v/>
      </c>
      <c r="G424" t="str">
        <f>IF(B422="","",6)</f>
        <v/>
      </c>
      <c r="H424" t="str">
        <f>IF(B422="","",7)</f>
        <v/>
      </c>
      <c r="I424" t="str">
        <f>IF(B422="","",8)</f>
        <v/>
      </c>
      <c r="J424" t="str">
        <f>IF(B422="","",9)</f>
        <v/>
      </c>
      <c r="K424" t="str">
        <f>IF(B422="","",10)</f>
        <v/>
      </c>
      <c r="L424" t="str">
        <f>IF(B422="","",11)</f>
        <v/>
      </c>
      <c r="M424" t="str">
        <f>IF(B422="","",12)</f>
        <v/>
      </c>
    </row>
    <row r="425" spans="1:14" x14ac:dyDescent="0.25">
      <c r="A425" t="str">
        <f>IF(B422="","","A")</f>
        <v/>
      </c>
      <c r="B425" s="10" t="str">
        <f>IF($B$422="","",IF(VLOOKUP($B$422,Samples!$A$3:$D$100,2,FALSE)='Intermediate Lookups'!$A2&amp;'Intermediate Lookups'!B$1,$B$422, ""))</f>
        <v/>
      </c>
      <c r="C425" s="10" t="str">
        <f>IF($B$422="","",IF(VLOOKUP($B$422,Samples!$A$3:$D$100,2,FALSE)='Intermediate Lookups'!$A2&amp;'Intermediate Lookups'!C$1,$B$422, ""))</f>
        <v/>
      </c>
      <c r="D425" s="10" t="str">
        <f>IF($B$422="","",IF(VLOOKUP($B$422,Samples!$A$3:$D$100,2,FALSE)='Intermediate Lookups'!$A2&amp;'Intermediate Lookups'!D$1,$B$422, ""))</f>
        <v/>
      </c>
      <c r="E425" s="10" t="str">
        <f>IF($B$422="","",IF(VLOOKUP($B$422,Samples!$A$3:$D$100,2,FALSE)='Intermediate Lookups'!$A2&amp;'Intermediate Lookups'!E$1,$B$422, ""))</f>
        <v/>
      </c>
      <c r="F425" s="10" t="str">
        <f>IF($B$422="","",IF(VLOOKUP($B$422,Samples!$A$3:$D$100,2,FALSE)='Intermediate Lookups'!$A2&amp;'Intermediate Lookups'!F$1,$B$422, ""))</f>
        <v/>
      </c>
      <c r="G425" s="10" t="str">
        <f>IF($B$422="","",IF(VLOOKUP($B$422,Samples!$A$3:$D$100,2,FALSE)='Intermediate Lookups'!$A2&amp;'Intermediate Lookups'!G$1,$B$422, ""))</f>
        <v/>
      </c>
      <c r="H425" s="10" t="str">
        <f>IF($B$422="","",IF(VLOOKUP($B$422,Samples!$A$3:$D$100,2,FALSE)='Intermediate Lookups'!$A2&amp;'Intermediate Lookups'!H$1,$B$422, ""))</f>
        <v/>
      </c>
      <c r="I425" s="10" t="str">
        <f>IF($B$422="","",IF(VLOOKUP($B$422,Samples!$A$3:$D$100,2,FALSE)='Intermediate Lookups'!$A2&amp;'Intermediate Lookups'!I$1,$B$422, ""))</f>
        <v/>
      </c>
      <c r="J425" s="10" t="str">
        <f>IF($B$422="","",IF(VLOOKUP($B$422,Samples!$A$3:$D$100,2,FALSE)='Intermediate Lookups'!$A2&amp;'Intermediate Lookups'!J$1,$B$422, ""))</f>
        <v/>
      </c>
      <c r="K425" s="10" t="str">
        <f>IF($B$422="","",IF(VLOOKUP($B$422,Samples!$A$3:$D$100,2,FALSE)='Intermediate Lookups'!$A2&amp;'Intermediate Lookups'!K$1,$B$422, ""))</f>
        <v/>
      </c>
      <c r="L425" s="10" t="str">
        <f>IF($B$422="","",IF(VLOOKUP($B$422,Samples!$A$3:$D$100,2,FALSE)='Intermediate Lookups'!$A2&amp;'Intermediate Lookups'!L$1,$B$422, ""))</f>
        <v/>
      </c>
      <c r="M425" s="10" t="str">
        <f>IF($B$422="","",IF(VLOOKUP($B$422,Samples!$A$3:$D$100,2,FALSE)='Intermediate Lookups'!$A2&amp;'Intermediate Lookups'!M$1,$B$422, ""))</f>
        <v/>
      </c>
    </row>
    <row r="426" spans="1:14" x14ac:dyDescent="0.25">
      <c r="A426" t="str">
        <f>IF(B422="","","B")</f>
        <v/>
      </c>
      <c r="B426" s="10" t="str">
        <f>IF($B$422="","",IF(VLOOKUP($B$422,Samples!$A$3:$D$100,2,FALSE)='Intermediate Lookups'!$A3&amp;'Intermediate Lookups'!B$1,$B$422, ""))</f>
        <v/>
      </c>
      <c r="C426" s="10" t="str">
        <f>IF($B$422="","",IF(VLOOKUP($B$422,Samples!$A$3:$D$100,2,FALSE)='Intermediate Lookups'!$A3&amp;'Intermediate Lookups'!C$1,$B$422, ""))</f>
        <v/>
      </c>
      <c r="D426" s="10" t="str">
        <f>IF($B$422="","",IF(VLOOKUP($B$422,Samples!$A$3:$D$100,2,FALSE)='Intermediate Lookups'!$A3&amp;'Intermediate Lookups'!D$1,$B$422, ""))</f>
        <v/>
      </c>
      <c r="E426" s="10" t="str">
        <f>IF($B$422="","",IF(VLOOKUP($B$422,Samples!$A$3:$D$100,2,FALSE)='Intermediate Lookups'!$A3&amp;'Intermediate Lookups'!E$1,$B$422, ""))</f>
        <v/>
      </c>
      <c r="F426" s="10" t="str">
        <f>IF($B$422="","",IF(VLOOKUP($B$422,Samples!$A$3:$D$100,2,FALSE)='Intermediate Lookups'!$A3&amp;'Intermediate Lookups'!F$1,$B$422, ""))</f>
        <v/>
      </c>
      <c r="G426" s="10" t="str">
        <f>IF($B$422="","",IF(VLOOKUP($B$422,Samples!$A$3:$D$100,2,FALSE)='Intermediate Lookups'!$A3&amp;'Intermediate Lookups'!G$1,$B$422, ""))</f>
        <v/>
      </c>
      <c r="H426" s="10" t="str">
        <f>IF($B$422="","",IF(VLOOKUP($B$422,Samples!$A$3:$D$100,2,FALSE)='Intermediate Lookups'!$A3&amp;'Intermediate Lookups'!H$1,$B$422, ""))</f>
        <v/>
      </c>
      <c r="I426" s="10" t="str">
        <f>IF($B$422="","",IF(VLOOKUP($B$422,Samples!$A$3:$D$100,2,FALSE)='Intermediate Lookups'!$A3&amp;'Intermediate Lookups'!I$1,$B$422, ""))</f>
        <v/>
      </c>
      <c r="J426" s="10" t="str">
        <f>IF($B$422="","",IF(VLOOKUP($B$422,Samples!$A$3:$D$100,2,FALSE)='Intermediate Lookups'!$A3&amp;'Intermediate Lookups'!J$1,$B$422, ""))</f>
        <v/>
      </c>
      <c r="K426" s="10" t="str">
        <f>IF($B$422="","",IF(VLOOKUP($B$422,Samples!$A$3:$D$100,2,FALSE)='Intermediate Lookups'!$A3&amp;'Intermediate Lookups'!K$1,$B$422, ""))</f>
        <v/>
      </c>
      <c r="L426" s="10" t="str">
        <f>IF($B$422="","",IF(VLOOKUP($B$422,Samples!$A$3:$D$100,2,FALSE)='Intermediate Lookups'!$A3&amp;'Intermediate Lookups'!L$1,$B$422, ""))</f>
        <v/>
      </c>
      <c r="M426" s="10" t="str">
        <f>IF($B$422="","",IF(VLOOKUP($B$422,Samples!$A$3:$D$100,2,FALSE)='Intermediate Lookups'!$A3&amp;'Intermediate Lookups'!M$1,$B$422, ""))</f>
        <v/>
      </c>
    </row>
    <row r="427" spans="1:14" x14ac:dyDescent="0.25">
      <c r="A427" t="str">
        <f>IF(B422="","","C")</f>
        <v/>
      </c>
      <c r="B427" s="10" t="str">
        <f>IF($B$422="","",IF(VLOOKUP($B$422,Samples!$A$3:$D$100,2,FALSE)='Intermediate Lookups'!$A4&amp;'Intermediate Lookups'!B$1,$B$422, ""))</f>
        <v/>
      </c>
      <c r="C427" s="10" t="str">
        <f>IF($B$422="","",IF(VLOOKUP($B$422,Samples!$A$3:$D$100,2,FALSE)='Intermediate Lookups'!$A4&amp;'Intermediate Lookups'!C$1,$B$422, ""))</f>
        <v/>
      </c>
      <c r="D427" s="10" t="str">
        <f>IF($B$422="","",IF(VLOOKUP($B$422,Samples!$A$3:$D$100,2,FALSE)='Intermediate Lookups'!$A4&amp;'Intermediate Lookups'!D$1,$B$422, ""))</f>
        <v/>
      </c>
      <c r="E427" s="10" t="str">
        <f>IF($B$422="","",IF(VLOOKUP($B$422,Samples!$A$3:$D$100,2,FALSE)='Intermediate Lookups'!$A4&amp;'Intermediate Lookups'!E$1,$B$422, ""))</f>
        <v/>
      </c>
      <c r="F427" s="10" t="str">
        <f>IF($B$422="","",IF(VLOOKUP($B$422,Samples!$A$3:$D$100,2,FALSE)='Intermediate Lookups'!$A4&amp;'Intermediate Lookups'!F$1,$B$422, ""))</f>
        <v/>
      </c>
      <c r="G427" s="10" t="str">
        <f>IF($B$422="","",IF(VLOOKUP($B$422,Samples!$A$3:$D$100,2,FALSE)='Intermediate Lookups'!$A4&amp;'Intermediate Lookups'!G$1,$B$422, ""))</f>
        <v/>
      </c>
      <c r="H427" s="10" t="str">
        <f>IF($B$422="","",IF(VLOOKUP($B$422,Samples!$A$3:$D$100,2,FALSE)='Intermediate Lookups'!$A4&amp;'Intermediate Lookups'!H$1,$B$422, ""))</f>
        <v/>
      </c>
      <c r="I427" s="10" t="str">
        <f>IF($B$422="","",IF(VLOOKUP($B$422,Samples!$A$3:$D$100,2,FALSE)='Intermediate Lookups'!$A4&amp;'Intermediate Lookups'!I$1,$B$422, ""))</f>
        <v/>
      </c>
      <c r="J427" s="10" t="str">
        <f>IF($B$422="","",IF(VLOOKUP($B$422,Samples!$A$3:$D$100,2,FALSE)='Intermediate Lookups'!$A4&amp;'Intermediate Lookups'!J$1,$B$422, ""))</f>
        <v/>
      </c>
      <c r="K427" s="10" t="str">
        <f>IF($B$422="","",IF(VLOOKUP($B$422,Samples!$A$3:$D$100,2,FALSE)='Intermediate Lookups'!$A4&amp;'Intermediate Lookups'!K$1,$B$422, ""))</f>
        <v/>
      </c>
      <c r="L427" s="10" t="str">
        <f>IF($B$422="","",IF(VLOOKUP($B$422,Samples!$A$3:$D$100,2,FALSE)='Intermediate Lookups'!$A4&amp;'Intermediate Lookups'!L$1,$B$422, ""))</f>
        <v/>
      </c>
      <c r="M427" s="10" t="str">
        <f>IF($B$422="","",IF(VLOOKUP($B$422,Samples!$A$3:$D$100,2,FALSE)='Intermediate Lookups'!$A4&amp;'Intermediate Lookups'!M$1,$B$422, ""))</f>
        <v/>
      </c>
    </row>
    <row r="428" spans="1:14" x14ac:dyDescent="0.25">
      <c r="A428" t="str">
        <f>IF(B422="","","D")</f>
        <v/>
      </c>
      <c r="B428" s="10" t="str">
        <f>IF($B$422="","",IF(VLOOKUP($B$422,Samples!$A$3:$D$100,2,FALSE)='Intermediate Lookups'!$A5&amp;'Intermediate Lookups'!B$1,$B$422, ""))</f>
        <v/>
      </c>
      <c r="C428" s="10" t="str">
        <f>IF($B$422="","",IF(VLOOKUP($B$422,Samples!$A$3:$D$100,2,FALSE)='Intermediate Lookups'!$A5&amp;'Intermediate Lookups'!C$1,$B$422, ""))</f>
        <v/>
      </c>
      <c r="D428" s="10" t="str">
        <f>IF($B$422="","",IF(VLOOKUP($B$422,Samples!$A$3:$D$100,2,FALSE)='Intermediate Lookups'!$A5&amp;'Intermediate Lookups'!D$1,$B$422, ""))</f>
        <v/>
      </c>
      <c r="E428" s="10" t="str">
        <f>IF($B$422="","",IF(VLOOKUP($B$422,Samples!$A$3:$D$100,2,FALSE)='Intermediate Lookups'!$A5&amp;'Intermediate Lookups'!E$1,$B$422, ""))</f>
        <v/>
      </c>
      <c r="F428" s="10" t="str">
        <f>IF($B$422="","",IF(VLOOKUP($B$422,Samples!$A$3:$D$100,2,FALSE)='Intermediate Lookups'!$A5&amp;'Intermediate Lookups'!F$1,$B$422, ""))</f>
        <v/>
      </c>
      <c r="G428" s="10" t="str">
        <f>IF($B$422="","",IF(VLOOKUP($B$422,Samples!$A$3:$D$100,2,FALSE)='Intermediate Lookups'!$A5&amp;'Intermediate Lookups'!G$1,$B$422, ""))</f>
        <v/>
      </c>
      <c r="H428" s="10" t="str">
        <f>IF($B$422="","",IF(VLOOKUP($B$422,Samples!$A$3:$D$100,2,FALSE)='Intermediate Lookups'!$A5&amp;'Intermediate Lookups'!H$1,$B$422, ""))</f>
        <v/>
      </c>
      <c r="I428" s="10" t="str">
        <f>IF($B$422="","",IF(VLOOKUP($B$422,Samples!$A$3:$D$100,2,FALSE)='Intermediate Lookups'!$A5&amp;'Intermediate Lookups'!I$1,$B$422, ""))</f>
        <v/>
      </c>
      <c r="J428" s="10" t="str">
        <f>IF($B$422="","",IF(VLOOKUP($B$422,Samples!$A$3:$D$100,2,FALSE)='Intermediate Lookups'!$A5&amp;'Intermediate Lookups'!J$1,$B$422, ""))</f>
        <v/>
      </c>
      <c r="K428" s="10" t="str">
        <f>IF($B$422="","",IF(VLOOKUP($B$422,Samples!$A$3:$D$100,2,FALSE)='Intermediate Lookups'!$A5&amp;'Intermediate Lookups'!K$1,$B$422, ""))</f>
        <v/>
      </c>
      <c r="L428" s="10" t="str">
        <f>IF($B$422="","",IF(VLOOKUP($B$422,Samples!$A$3:$D$100,2,FALSE)='Intermediate Lookups'!$A5&amp;'Intermediate Lookups'!L$1,$B$422, ""))</f>
        <v/>
      </c>
      <c r="M428" s="10" t="str">
        <f>IF($B$422="","",IF(VLOOKUP($B$422,Samples!$A$3:$D$100,2,FALSE)='Intermediate Lookups'!$A5&amp;'Intermediate Lookups'!M$1,$B$422, ""))</f>
        <v/>
      </c>
    </row>
    <row r="429" spans="1:14" x14ac:dyDescent="0.25">
      <c r="A429" t="str">
        <f>IF(B422="","","E")</f>
        <v/>
      </c>
      <c r="B429" s="10" t="str">
        <f>IF($B$422="","",IF(VLOOKUP($B$422,Samples!$A$3:$D$100,2,FALSE)='Intermediate Lookups'!$A6&amp;'Intermediate Lookups'!B$1,$B$422, ""))</f>
        <v/>
      </c>
      <c r="C429" s="10" t="str">
        <f>IF($B$422="","",IF(VLOOKUP($B$422,Samples!$A$3:$D$100,2,FALSE)='Intermediate Lookups'!$A6&amp;'Intermediate Lookups'!C$1,$B$422, ""))</f>
        <v/>
      </c>
      <c r="D429" s="10" t="str">
        <f>IF($B$422="","",IF(VLOOKUP($B$422,Samples!$A$3:$D$100,2,FALSE)='Intermediate Lookups'!$A6&amp;'Intermediate Lookups'!D$1,$B$422, ""))</f>
        <v/>
      </c>
      <c r="E429" s="10" t="str">
        <f>IF($B$422="","",IF(VLOOKUP($B$422,Samples!$A$3:$D$100,2,FALSE)='Intermediate Lookups'!$A6&amp;'Intermediate Lookups'!E$1,$B$422, ""))</f>
        <v/>
      </c>
      <c r="F429" s="10" t="str">
        <f>IF($B$422="","",IF(VLOOKUP($B$422,Samples!$A$3:$D$100,2,FALSE)='Intermediate Lookups'!$A6&amp;'Intermediate Lookups'!F$1,$B$422, ""))</f>
        <v/>
      </c>
      <c r="G429" s="10" t="str">
        <f>IF($B$422="","",IF(VLOOKUP($B$422,Samples!$A$3:$D$100,2,FALSE)='Intermediate Lookups'!$A6&amp;'Intermediate Lookups'!G$1,$B$422, ""))</f>
        <v/>
      </c>
      <c r="H429" s="10" t="str">
        <f>IF($B$422="","",IF(VLOOKUP($B$422,Samples!$A$3:$D$100,2,FALSE)='Intermediate Lookups'!$A6&amp;'Intermediate Lookups'!H$1,$B$422, ""))</f>
        <v/>
      </c>
      <c r="I429" s="10" t="str">
        <f>IF($B$422="","",IF(VLOOKUP($B$422,Samples!$A$3:$D$100,2,FALSE)='Intermediate Lookups'!$A6&amp;'Intermediate Lookups'!I$1,$B$422, ""))</f>
        <v/>
      </c>
      <c r="J429" s="10" t="str">
        <f>IF($B$422="","",IF(VLOOKUP($B$422,Samples!$A$3:$D$100,2,FALSE)='Intermediate Lookups'!$A6&amp;'Intermediate Lookups'!J$1,$B$422, ""))</f>
        <v/>
      </c>
      <c r="K429" s="10" t="str">
        <f>IF($B$422="","",IF(VLOOKUP($B$422,Samples!$A$3:$D$100,2,FALSE)='Intermediate Lookups'!$A6&amp;'Intermediate Lookups'!K$1,$B$422, ""))</f>
        <v/>
      </c>
      <c r="L429" s="10" t="str">
        <f>IF($B$422="","",IF(VLOOKUP($B$422,Samples!$A$3:$D$100,2,FALSE)='Intermediate Lookups'!$A6&amp;'Intermediate Lookups'!L$1,$B$422, ""))</f>
        <v/>
      </c>
      <c r="M429" s="10" t="str">
        <f>IF($B$422="","",IF(VLOOKUP($B$422,Samples!$A$3:$D$100,2,FALSE)='Intermediate Lookups'!$A6&amp;'Intermediate Lookups'!M$1,$B$422, ""))</f>
        <v/>
      </c>
    </row>
    <row r="430" spans="1:14" x14ac:dyDescent="0.25">
      <c r="A430" t="str">
        <f>IF(B422="","","F")</f>
        <v/>
      </c>
      <c r="B430" s="10" t="str">
        <f>IF($B$422="","",IF(VLOOKUP($B$422,Samples!$A$3:$D$100,2,FALSE)='Intermediate Lookups'!$A7&amp;'Intermediate Lookups'!B$1,$B$422, ""))</f>
        <v/>
      </c>
      <c r="C430" s="10" t="str">
        <f>IF($B$422="","",IF(VLOOKUP($B$422,Samples!$A$3:$D$100,2,FALSE)='Intermediate Lookups'!$A7&amp;'Intermediate Lookups'!C$1,$B$422, ""))</f>
        <v/>
      </c>
      <c r="D430" s="10" t="str">
        <f>IF($B$422="","",IF(VLOOKUP($B$422,Samples!$A$3:$D$100,2,FALSE)='Intermediate Lookups'!$A7&amp;'Intermediate Lookups'!D$1,$B$422, ""))</f>
        <v/>
      </c>
      <c r="E430" s="10" t="str">
        <f>IF($B$422="","",IF(VLOOKUP($B$422,Samples!$A$3:$D$100,2,FALSE)='Intermediate Lookups'!$A7&amp;'Intermediate Lookups'!E$1,$B$422, ""))</f>
        <v/>
      </c>
      <c r="F430" s="10" t="str">
        <f>IF($B$422="","",IF(VLOOKUP($B$422,Samples!$A$3:$D$100,2,FALSE)='Intermediate Lookups'!$A7&amp;'Intermediate Lookups'!F$1,$B$422, ""))</f>
        <v/>
      </c>
      <c r="G430" s="10" t="str">
        <f>IF($B$422="","",IF(VLOOKUP($B$422,Samples!$A$3:$D$100,2,FALSE)='Intermediate Lookups'!$A7&amp;'Intermediate Lookups'!G$1,$B$422, ""))</f>
        <v/>
      </c>
      <c r="H430" s="10" t="str">
        <f>IF($B$422="","",IF(VLOOKUP($B$422,Samples!$A$3:$D$100,2,FALSE)='Intermediate Lookups'!$A7&amp;'Intermediate Lookups'!H$1,$B$422, ""))</f>
        <v/>
      </c>
      <c r="I430" s="10" t="str">
        <f>IF($B$422="","",IF(VLOOKUP($B$422,Samples!$A$3:$D$100,2,FALSE)='Intermediate Lookups'!$A7&amp;'Intermediate Lookups'!I$1,$B$422, ""))</f>
        <v/>
      </c>
      <c r="J430" s="10" t="str">
        <f>IF($B$422="","",IF(VLOOKUP($B$422,Samples!$A$3:$D$100,2,FALSE)='Intermediate Lookups'!$A7&amp;'Intermediate Lookups'!J$1,$B$422, ""))</f>
        <v/>
      </c>
      <c r="K430" s="10" t="str">
        <f>IF($B$422="","",IF(VLOOKUP($B$422,Samples!$A$3:$D$100,2,FALSE)='Intermediate Lookups'!$A7&amp;'Intermediate Lookups'!K$1,$B$422, ""))</f>
        <v/>
      </c>
      <c r="L430" s="10" t="str">
        <f>IF($B$422="","",IF(VLOOKUP($B$422,Samples!$A$3:$D$100,2,FALSE)='Intermediate Lookups'!$A7&amp;'Intermediate Lookups'!L$1,$B$422, ""))</f>
        <v/>
      </c>
      <c r="M430" s="10" t="str">
        <f>IF($B$422="","",IF(VLOOKUP($B$422,Samples!$A$3:$D$100,2,FALSE)='Intermediate Lookups'!$A7&amp;'Intermediate Lookups'!M$1,$B$422, ""))</f>
        <v/>
      </c>
    </row>
    <row r="431" spans="1:14" x14ac:dyDescent="0.25">
      <c r="A431" t="str">
        <f>IF(B422="","","G")</f>
        <v/>
      </c>
      <c r="B431" s="10" t="str">
        <f>IF($B$422="","",IF(VLOOKUP($B$422,Samples!$A$3:$D$100,2,FALSE)='Intermediate Lookups'!$A8&amp;'Intermediate Lookups'!B$1,$B$422, ""))</f>
        <v/>
      </c>
      <c r="C431" s="10" t="str">
        <f>IF($B$422="","",IF(VLOOKUP($B$422,Samples!$A$3:$D$100,2,FALSE)='Intermediate Lookups'!$A8&amp;'Intermediate Lookups'!C$1,$B$422, ""))</f>
        <v/>
      </c>
      <c r="D431" s="10" t="str">
        <f>IF($B$422="","",IF(VLOOKUP($B$422,Samples!$A$3:$D$100,2,FALSE)='Intermediate Lookups'!$A8&amp;'Intermediate Lookups'!D$1,$B$422, ""))</f>
        <v/>
      </c>
      <c r="E431" s="10" t="str">
        <f>IF($B$422="","",IF(VLOOKUP($B$422,Samples!$A$3:$D$100,2,FALSE)='Intermediate Lookups'!$A8&amp;'Intermediate Lookups'!E$1,$B$422, ""))</f>
        <v/>
      </c>
      <c r="F431" s="10" t="str">
        <f>IF($B$422="","",IF(VLOOKUP($B$422,Samples!$A$3:$D$100,2,FALSE)='Intermediate Lookups'!$A8&amp;'Intermediate Lookups'!F$1,$B$422, ""))</f>
        <v/>
      </c>
      <c r="G431" s="10" t="str">
        <f>IF($B$422="","",IF(VLOOKUP($B$422,Samples!$A$3:$D$100,2,FALSE)='Intermediate Lookups'!$A8&amp;'Intermediate Lookups'!G$1,$B$422, ""))</f>
        <v/>
      </c>
      <c r="H431" s="10" t="str">
        <f>IF($B$422="","",IF(VLOOKUP($B$422,Samples!$A$3:$D$100,2,FALSE)='Intermediate Lookups'!$A8&amp;'Intermediate Lookups'!H$1,$B$422, ""))</f>
        <v/>
      </c>
      <c r="I431" s="10" t="str">
        <f>IF($B$422="","",IF(VLOOKUP($B$422,Samples!$A$3:$D$100,2,FALSE)='Intermediate Lookups'!$A8&amp;'Intermediate Lookups'!I$1,$B$422, ""))</f>
        <v/>
      </c>
      <c r="J431" s="10" t="str">
        <f>IF($B$422="","",IF(VLOOKUP($B$422,Samples!$A$3:$D$100,2,FALSE)='Intermediate Lookups'!$A8&amp;'Intermediate Lookups'!J$1,$B$422, ""))</f>
        <v/>
      </c>
      <c r="K431" s="10" t="str">
        <f>IF($B$422="","",IF(VLOOKUP($B$422,Samples!$A$3:$D$100,2,FALSE)='Intermediate Lookups'!$A8&amp;'Intermediate Lookups'!K$1,$B$422, ""))</f>
        <v/>
      </c>
      <c r="L431" s="10" t="str">
        <f>IF($B$422="","",IF(VLOOKUP($B$422,Samples!$A$3:$D$100,2,FALSE)='Intermediate Lookups'!$A8&amp;'Intermediate Lookups'!L$1,$B$422, ""))</f>
        <v/>
      </c>
      <c r="M431" s="10" t="str">
        <f>IF($B$422="","",IF(VLOOKUP($B$422,Samples!$A$3:$D$100,2,FALSE)='Intermediate Lookups'!$A8&amp;'Intermediate Lookups'!M$1,$B$422, ""))</f>
        <v/>
      </c>
    </row>
    <row r="432" spans="1:14" x14ac:dyDescent="0.25">
      <c r="A432" t="str">
        <f>IF(B422="","","H")</f>
        <v/>
      </c>
      <c r="B432" s="10" t="str">
        <f>IF($B$422="","",IF(VLOOKUP($B$422,Samples!$A$3:$D$100,2,FALSE)='Intermediate Lookups'!$A9&amp;'Intermediate Lookups'!B$1,$B$422, ""))</f>
        <v/>
      </c>
      <c r="C432" s="10" t="str">
        <f>IF($B$422="","",IF(VLOOKUP($B$422,Samples!$A$3:$D$100,2,FALSE)='Intermediate Lookups'!$A9&amp;'Intermediate Lookups'!C$1,$B$422, ""))</f>
        <v/>
      </c>
      <c r="D432" s="10" t="str">
        <f>IF($B$422="","",IF(VLOOKUP($B$422,Samples!$A$3:$D$100,2,FALSE)='Intermediate Lookups'!$A9&amp;'Intermediate Lookups'!D$1,$B$422, ""))</f>
        <v/>
      </c>
      <c r="E432" s="10" t="str">
        <f>IF($B$422="","",IF(VLOOKUP($B$422,Samples!$A$3:$D$100,2,FALSE)='Intermediate Lookups'!$A9&amp;'Intermediate Lookups'!E$1,$B$422, ""))</f>
        <v/>
      </c>
      <c r="F432" s="10" t="str">
        <f>IF($B$422="","",IF(VLOOKUP($B$422,Samples!$A$3:$D$100,2,FALSE)='Intermediate Lookups'!$A9&amp;'Intermediate Lookups'!F$1,$B$422, ""))</f>
        <v/>
      </c>
      <c r="G432" s="10" t="str">
        <f>IF($B$422="","",IF(VLOOKUP($B$422,Samples!$A$3:$D$100,2,FALSE)='Intermediate Lookups'!$A9&amp;'Intermediate Lookups'!G$1,$B$422, ""))</f>
        <v/>
      </c>
      <c r="H432" s="10" t="str">
        <f>IF($B$422="","",IF(VLOOKUP($B$422,Samples!$A$3:$D$100,2,FALSE)='Intermediate Lookups'!$A9&amp;'Intermediate Lookups'!H$1,$B$422, ""))</f>
        <v/>
      </c>
      <c r="I432" s="10" t="str">
        <f>IF($B$422="","",IF(VLOOKUP($B$422,Samples!$A$3:$D$100,2,FALSE)='Intermediate Lookups'!$A9&amp;'Intermediate Lookups'!I$1,$B$422, ""))</f>
        <v/>
      </c>
      <c r="J432" s="10" t="str">
        <f>IF($B$422="","",IF(VLOOKUP($B$422,Samples!$A$3:$D$100,2,FALSE)='Intermediate Lookups'!$A9&amp;'Intermediate Lookups'!J$1,$B$422, ""))</f>
        <v/>
      </c>
      <c r="K432" s="10" t="str">
        <f>IF($B$422="","",IF(VLOOKUP($B$422,Samples!$A$3:$D$100,2,FALSE)='Intermediate Lookups'!$A9&amp;'Intermediate Lookups'!K$1,$B$422, ""))</f>
        <v/>
      </c>
      <c r="L432" s="10" t="str">
        <f>IF($B$422="","",IF(VLOOKUP($B$422,Samples!$A$3:$D$100,2,FALSE)='Intermediate Lookups'!$A9&amp;'Intermediate Lookups'!L$1,$B$422, ""))</f>
        <v/>
      </c>
      <c r="M432" s="10" t="str">
        <f>IF($B$422="","",IF(VLOOKUP($B$422,Samples!$A$3:$D$100,2,FALSE)='Intermediate Lookups'!$A9&amp;'Intermediate Lookups'!M$1,$B$422, ""))</f>
        <v/>
      </c>
    </row>
    <row r="434" spans="1:14" x14ac:dyDescent="0.25">
      <c r="A434" t="str">
        <f>IF(B434="","","Pipetting step")</f>
        <v/>
      </c>
      <c r="B434" t="str">
        <f>IF(ISBLANK(Samples!A89),"",Samples!A89)</f>
        <v/>
      </c>
      <c r="C434" t="str">
        <f>IF(B434="","",VLOOKUP(B434,Samples!$A$3:$D$100,4,FALSE))</f>
        <v/>
      </c>
      <c r="D434" t="str">
        <f>IF(B434="","",8)</f>
        <v/>
      </c>
      <c r="E434" t="str">
        <f>IF(B434="","",12)</f>
        <v/>
      </c>
      <c r="F434" t="str">
        <f>IF(B434="","","Standard")</f>
        <v/>
      </c>
      <c r="G434" t="str">
        <f>IF(B434="","","Color")</f>
        <v/>
      </c>
      <c r="I434" t="str">
        <f>IF(B434="","",6)</f>
        <v/>
      </c>
      <c r="J434" t="str">
        <f>IF(B434="","",6)</f>
        <v/>
      </c>
      <c r="K434" t="str">
        <f>IF(B434="","","Normal")</f>
        <v/>
      </c>
      <c r="L434" t="str">
        <f>IF(B434="","","Single-channel")</f>
        <v/>
      </c>
      <c r="M434" t="str">
        <f>IF(B434="","","No")</f>
        <v/>
      </c>
      <c r="N434" t="str">
        <f>IF(B434="","","No")</f>
        <v/>
      </c>
    </row>
    <row r="435" spans="1:14" x14ac:dyDescent="0.25">
      <c r="M435" t="str">
        <f>IF(B434="","","Per well")</f>
        <v/>
      </c>
      <c r="N435" t="str">
        <f>IF(B434="","","On source")</f>
        <v/>
      </c>
    </row>
    <row r="436" spans="1:14" x14ac:dyDescent="0.25">
      <c r="B436" t="str">
        <f>IF(B434="","",1)</f>
        <v/>
      </c>
      <c r="C436" t="str">
        <f>IF(B434="","",2)</f>
        <v/>
      </c>
      <c r="D436" t="str">
        <f>IF(B434="","",3)</f>
        <v/>
      </c>
      <c r="E436" t="str">
        <f>IF(B434="","",4)</f>
        <v/>
      </c>
      <c r="F436" t="str">
        <f>IF(B434="","",5)</f>
        <v/>
      </c>
      <c r="G436" t="str">
        <f>IF(B434="","",6)</f>
        <v/>
      </c>
      <c r="H436" t="str">
        <f>IF(B434="","",7)</f>
        <v/>
      </c>
      <c r="I436" t="str">
        <f>IF(B434="","",8)</f>
        <v/>
      </c>
      <c r="J436" t="str">
        <f>IF(B434="","",9)</f>
        <v/>
      </c>
      <c r="K436" t="str">
        <f>IF(B434="","",10)</f>
        <v/>
      </c>
      <c r="L436" t="str">
        <f>IF(B434="","",11)</f>
        <v/>
      </c>
      <c r="M436" t="str">
        <f>IF(B434="","",12)</f>
        <v/>
      </c>
    </row>
    <row r="437" spans="1:14" x14ac:dyDescent="0.25">
      <c r="A437" t="str">
        <f>IF(B434="","","A")</f>
        <v/>
      </c>
      <c r="B437" s="10" t="str">
        <f>IF($B$434="","",IF(VLOOKUP($B$434,Samples!$A$3:$D$100,2,FALSE)='Intermediate Lookups'!$A2&amp;'Intermediate Lookups'!B$1,$B$434, ""))</f>
        <v/>
      </c>
      <c r="C437" s="10" t="str">
        <f>IF($B$434="","",IF(VLOOKUP($B$434,Samples!$A$3:$D$100,2,FALSE)='Intermediate Lookups'!$A2&amp;'Intermediate Lookups'!C$1,$B$434, ""))</f>
        <v/>
      </c>
      <c r="D437" s="10" t="str">
        <f>IF($B$434="","",IF(VLOOKUP($B$434,Samples!$A$3:$D$100,2,FALSE)='Intermediate Lookups'!$A2&amp;'Intermediate Lookups'!D$1,$B$434, ""))</f>
        <v/>
      </c>
      <c r="E437" s="10" t="str">
        <f>IF($B$434="","",IF(VLOOKUP($B$434,Samples!$A$3:$D$100,2,FALSE)='Intermediate Lookups'!$A2&amp;'Intermediate Lookups'!E$1,$B$434, ""))</f>
        <v/>
      </c>
      <c r="F437" s="10" t="str">
        <f>IF($B$434="","",IF(VLOOKUP($B$434,Samples!$A$3:$D$100,2,FALSE)='Intermediate Lookups'!$A2&amp;'Intermediate Lookups'!F$1,$B$434, ""))</f>
        <v/>
      </c>
      <c r="G437" s="10" t="str">
        <f>IF($B$434="","",IF(VLOOKUP($B$434,Samples!$A$3:$D$100,2,FALSE)='Intermediate Lookups'!$A2&amp;'Intermediate Lookups'!G$1,$B$434, ""))</f>
        <v/>
      </c>
      <c r="H437" s="10" t="str">
        <f>IF($B$434="","",IF(VLOOKUP($B$434,Samples!$A$3:$D$100,2,FALSE)='Intermediate Lookups'!$A2&amp;'Intermediate Lookups'!H$1,$B$434, ""))</f>
        <v/>
      </c>
      <c r="I437" s="10" t="str">
        <f>IF($B$434="","",IF(VLOOKUP($B$434,Samples!$A$3:$D$100,2,FALSE)='Intermediate Lookups'!$A2&amp;'Intermediate Lookups'!I$1,$B$434, ""))</f>
        <v/>
      </c>
      <c r="J437" s="10" t="str">
        <f>IF($B$434="","",IF(VLOOKUP($B$434,Samples!$A$3:$D$100,2,FALSE)='Intermediate Lookups'!$A2&amp;'Intermediate Lookups'!J$1,$B$434, ""))</f>
        <v/>
      </c>
      <c r="K437" s="10" t="str">
        <f>IF($B$434="","",IF(VLOOKUP($B$434,Samples!$A$3:$D$100,2,FALSE)='Intermediate Lookups'!$A2&amp;'Intermediate Lookups'!K$1,$B$434, ""))</f>
        <v/>
      </c>
      <c r="L437" s="10" t="str">
        <f>IF($B$434="","",IF(VLOOKUP($B$434,Samples!$A$3:$D$100,2,FALSE)='Intermediate Lookups'!$A2&amp;'Intermediate Lookups'!L$1,$B$434, ""))</f>
        <v/>
      </c>
      <c r="M437" s="10" t="str">
        <f>IF($B$434="","",IF(VLOOKUP($B$434,Samples!$A$3:$D$100,2,FALSE)='Intermediate Lookups'!$A2&amp;'Intermediate Lookups'!M$1,$B$434, ""))</f>
        <v/>
      </c>
    </row>
    <row r="438" spans="1:14" x14ac:dyDescent="0.25">
      <c r="A438" t="str">
        <f>IF(B434="","","B")</f>
        <v/>
      </c>
      <c r="B438" s="10" t="str">
        <f>IF($B$434="","",IF(VLOOKUP($B$434,Samples!$A$3:$D$100,2,FALSE)='Intermediate Lookups'!$A3&amp;'Intermediate Lookups'!B$1,$B$434, ""))</f>
        <v/>
      </c>
      <c r="C438" s="10" t="str">
        <f>IF($B$434="","",IF(VLOOKUP($B$434,Samples!$A$3:$D$100,2,FALSE)='Intermediate Lookups'!$A3&amp;'Intermediate Lookups'!C$1,$B$434, ""))</f>
        <v/>
      </c>
      <c r="D438" s="10" t="str">
        <f>IF($B$434="","",IF(VLOOKUP($B$434,Samples!$A$3:$D$100,2,FALSE)='Intermediate Lookups'!$A3&amp;'Intermediate Lookups'!D$1,$B$434, ""))</f>
        <v/>
      </c>
      <c r="E438" s="10" t="str">
        <f>IF($B$434="","",IF(VLOOKUP($B$434,Samples!$A$3:$D$100,2,FALSE)='Intermediate Lookups'!$A3&amp;'Intermediate Lookups'!E$1,$B$434, ""))</f>
        <v/>
      </c>
      <c r="F438" s="10" t="str">
        <f>IF($B$434="","",IF(VLOOKUP($B$434,Samples!$A$3:$D$100,2,FALSE)='Intermediate Lookups'!$A3&amp;'Intermediate Lookups'!F$1,$B$434, ""))</f>
        <v/>
      </c>
      <c r="G438" s="10" t="str">
        <f>IF($B$434="","",IF(VLOOKUP($B$434,Samples!$A$3:$D$100,2,FALSE)='Intermediate Lookups'!$A3&amp;'Intermediate Lookups'!G$1,$B$434, ""))</f>
        <v/>
      </c>
      <c r="H438" s="10" t="str">
        <f>IF($B$434="","",IF(VLOOKUP($B$434,Samples!$A$3:$D$100,2,FALSE)='Intermediate Lookups'!$A3&amp;'Intermediate Lookups'!H$1,$B$434, ""))</f>
        <v/>
      </c>
      <c r="I438" s="10" t="str">
        <f>IF($B$434="","",IF(VLOOKUP($B$434,Samples!$A$3:$D$100,2,FALSE)='Intermediate Lookups'!$A3&amp;'Intermediate Lookups'!I$1,$B$434, ""))</f>
        <v/>
      </c>
      <c r="J438" s="10" t="str">
        <f>IF($B$434="","",IF(VLOOKUP($B$434,Samples!$A$3:$D$100,2,FALSE)='Intermediate Lookups'!$A3&amp;'Intermediate Lookups'!J$1,$B$434, ""))</f>
        <v/>
      </c>
      <c r="K438" s="10" t="str">
        <f>IF($B$434="","",IF(VLOOKUP($B$434,Samples!$A$3:$D$100,2,FALSE)='Intermediate Lookups'!$A3&amp;'Intermediate Lookups'!K$1,$B$434, ""))</f>
        <v/>
      </c>
      <c r="L438" s="10" t="str">
        <f>IF($B$434="","",IF(VLOOKUP($B$434,Samples!$A$3:$D$100,2,FALSE)='Intermediate Lookups'!$A3&amp;'Intermediate Lookups'!L$1,$B$434, ""))</f>
        <v/>
      </c>
      <c r="M438" s="10" t="str">
        <f>IF($B$434="","",IF(VLOOKUP($B$434,Samples!$A$3:$D$100,2,FALSE)='Intermediate Lookups'!$A3&amp;'Intermediate Lookups'!M$1,$B$434, ""))</f>
        <v/>
      </c>
    </row>
    <row r="439" spans="1:14" x14ac:dyDescent="0.25">
      <c r="A439" t="str">
        <f>IF(B434="","","C")</f>
        <v/>
      </c>
      <c r="B439" s="10" t="str">
        <f>IF($B$434="","",IF(VLOOKUP($B$434,Samples!$A$3:$D$100,2,FALSE)='Intermediate Lookups'!$A4&amp;'Intermediate Lookups'!B$1,$B$434, ""))</f>
        <v/>
      </c>
      <c r="C439" s="10" t="str">
        <f>IF($B$434="","",IF(VLOOKUP($B$434,Samples!$A$3:$D$100,2,FALSE)='Intermediate Lookups'!$A4&amp;'Intermediate Lookups'!C$1,$B$434, ""))</f>
        <v/>
      </c>
      <c r="D439" s="10" t="str">
        <f>IF($B$434="","",IF(VLOOKUP($B$434,Samples!$A$3:$D$100,2,FALSE)='Intermediate Lookups'!$A4&amp;'Intermediate Lookups'!D$1,$B$434, ""))</f>
        <v/>
      </c>
      <c r="E439" s="10" t="str">
        <f>IF($B$434="","",IF(VLOOKUP($B$434,Samples!$A$3:$D$100,2,FALSE)='Intermediate Lookups'!$A4&amp;'Intermediate Lookups'!E$1,$B$434, ""))</f>
        <v/>
      </c>
      <c r="F439" s="10" t="str">
        <f>IF($B$434="","",IF(VLOOKUP($B$434,Samples!$A$3:$D$100,2,FALSE)='Intermediate Lookups'!$A4&amp;'Intermediate Lookups'!F$1,$B$434, ""))</f>
        <v/>
      </c>
      <c r="G439" s="10" t="str">
        <f>IF($B$434="","",IF(VLOOKUP($B$434,Samples!$A$3:$D$100,2,FALSE)='Intermediate Lookups'!$A4&amp;'Intermediate Lookups'!G$1,$B$434, ""))</f>
        <v/>
      </c>
      <c r="H439" s="10" t="str">
        <f>IF($B$434="","",IF(VLOOKUP($B$434,Samples!$A$3:$D$100,2,FALSE)='Intermediate Lookups'!$A4&amp;'Intermediate Lookups'!H$1,$B$434, ""))</f>
        <v/>
      </c>
      <c r="I439" s="10" t="str">
        <f>IF($B$434="","",IF(VLOOKUP($B$434,Samples!$A$3:$D$100,2,FALSE)='Intermediate Lookups'!$A4&amp;'Intermediate Lookups'!I$1,$B$434, ""))</f>
        <v/>
      </c>
      <c r="J439" s="10" t="str">
        <f>IF($B$434="","",IF(VLOOKUP($B$434,Samples!$A$3:$D$100,2,FALSE)='Intermediate Lookups'!$A4&amp;'Intermediate Lookups'!J$1,$B$434, ""))</f>
        <v/>
      </c>
      <c r="K439" s="10" t="str">
        <f>IF($B$434="","",IF(VLOOKUP($B$434,Samples!$A$3:$D$100,2,FALSE)='Intermediate Lookups'!$A4&amp;'Intermediate Lookups'!K$1,$B$434, ""))</f>
        <v/>
      </c>
      <c r="L439" s="10" t="str">
        <f>IF($B$434="","",IF(VLOOKUP($B$434,Samples!$A$3:$D$100,2,FALSE)='Intermediate Lookups'!$A4&amp;'Intermediate Lookups'!L$1,$B$434, ""))</f>
        <v/>
      </c>
      <c r="M439" s="10" t="str">
        <f>IF($B$434="","",IF(VLOOKUP($B$434,Samples!$A$3:$D$100,2,FALSE)='Intermediate Lookups'!$A4&amp;'Intermediate Lookups'!M$1,$B$434, ""))</f>
        <v/>
      </c>
    </row>
    <row r="440" spans="1:14" x14ac:dyDescent="0.25">
      <c r="A440" t="str">
        <f>IF(B434="","","D")</f>
        <v/>
      </c>
      <c r="B440" s="10" t="str">
        <f>IF($B$434="","",IF(VLOOKUP($B$434,Samples!$A$3:$D$100,2,FALSE)='Intermediate Lookups'!$A5&amp;'Intermediate Lookups'!B$1,$B$434, ""))</f>
        <v/>
      </c>
      <c r="C440" s="10" t="str">
        <f>IF($B$434="","",IF(VLOOKUP($B$434,Samples!$A$3:$D$100,2,FALSE)='Intermediate Lookups'!$A5&amp;'Intermediate Lookups'!C$1,$B$434, ""))</f>
        <v/>
      </c>
      <c r="D440" s="10" t="str">
        <f>IF($B$434="","",IF(VLOOKUP($B$434,Samples!$A$3:$D$100,2,FALSE)='Intermediate Lookups'!$A5&amp;'Intermediate Lookups'!D$1,$B$434, ""))</f>
        <v/>
      </c>
      <c r="E440" s="10" t="str">
        <f>IF($B$434="","",IF(VLOOKUP($B$434,Samples!$A$3:$D$100,2,FALSE)='Intermediate Lookups'!$A5&amp;'Intermediate Lookups'!E$1,$B$434, ""))</f>
        <v/>
      </c>
      <c r="F440" s="10" t="str">
        <f>IF($B$434="","",IF(VLOOKUP($B$434,Samples!$A$3:$D$100,2,FALSE)='Intermediate Lookups'!$A5&amp;'Intermediate Lookups'!F$1,$B$434, ""))</f>
        <v/>
      </c>
      <c r="G440" s="10" t="str">
        <f>IF($B$434="","",IF(VLOOKUP($B$434,Samples!$A$3:$D$100,2,FALSE)='Intermediate Lookups'!$A5&amp;'Intermediate Lookups'!G$1,$B$434, ""))</f>
        <v/>
      </c>
      <c r="H440" s="10" t="str">
        <f>IF($B$434="","",IF(VLOOKUP($B$434,Samples!$A$3:$D$100,2,FALSE)='Intermediate Lookups'!$A5&amp;'Intermediate Lookups'!H$1,$B$434, ""))</f>
        <v/>
      </c>
      <c r="I440" s="10" t="str">
        <f>IF($B$434="","",IF(VLOOKUP($B$434,Samples!$A$3:$D$100,2,FALSE)='Intermediate Lookups'!$A5&amp;'Intermediate Lookups'!I$1,$B$434, ""))</f>
        <v/>
      </c>
      <c r="J440" s="10" t="str">
        <f>IF($B$434="","",IF(VLOOKUP($B$434,Samples!$A$3:$D$100,2,FALSE)='Intermediate Lookups'!$A5&amp;'Intermediate Lookups'!J$1,$B$434, ""))</f>
        <v/>
      </c>
      <c r="K440" s="10" t="str">
        <f>IF($B$434="","",IF(VLOOKUP($B$434,Samples!$A$3:$D$100,2,FALSE)='Intermediate Lookups'!$A5&amp;'Intermediate Lookups'!K$1,$B$434, ""))</f>
        <v/>
      </c>
      <c r="L440" s="10" t="str">
        <f>IF($B$434="","",IF(VLOOKUP($B$434,Samples!$A$3:$D$100,2,FALSE)='Intermediate Lookups'!$A5&amp;'Intermediate Lookups'!L$1,$B$434, ""))</f>
        <v/>
      </c>
      <c r="M440" s="10" t="str">
        <f>IF($B$434="","",IF(VLOOKUP($B$434,Samples!$A$3:$D$100,2,FALSE)='Intermediate Lookups'!$A5&amp;'Intermediate Lookups'!M$1,$B$434, ""))</f>
        <v/>
      </c>
    </row>
    <row r="441" spans="1:14" x14ac:dyDescent="0.25">
      <c r="A441" t="str">
        <f>IF(B434="","","E")</f>
        <v/>
      </c>
      <c r="B441" s="10" t="str">
        <f>IF($B$434="","",IF(VLOOKUP($B$434,Samples!$A$3:$D$100,2,FALSE)='Intermediate Lookups'!$A6&amp;'Intermediate Lookups'!B$1,$B$434, ""))</f>
        <v/>
      </c>
      <c r="C441" s="10" t="str">
        <f>IF($B$434="","",IF(VLOOKUP($B$434,Samples!$A$3:$D$100,2,FALSE)='Intermediate Lookups'!$A6&amp;'Intermediate Lookups'!C$1,$B$434, ""))</f>
        <v/>
      </c>
      <c r="D441" s="10" t="str">
        <f>IF($B$434="","",IF(VLOOKUP($B$434,Samples!$A$3:$D$100,2,FALSE)='Intermediate Lookups'!$A6&amp;'Intermediate Lookups'!D$1,$B$434, ""))</f>
        <v/>
      </c>
      <c r="E441" s="10" t="str">
        <f>IF($B$434="","",IF(VLOOKUP($B$434,Samples!$A$3:$D$100,2,FALSE)='Intermediate Lookups'!$A6&amp;'Intermediate Lookups'!E$1,$B$434, ""))</f>
        <v/>
      </c>
      <c r="F441" s="10" t="str">
        <f>IF($B$434="","",IF(VLOOKUP($B$434,Samples!$A$3:$D$100,2,FALSE)='Intermediate Lookups'!$A6&amp;'Intermediate Lookups'!F$1,$B$434, ""))</f>
        <v/>
      </c>
      <c r="G441" s="10" t="str">
        <f>IF($B$434="","",IF(VLOOKUP($B$434,Samples!$A$3:$D$100,2,FALSE)='Intermediate Lookups'!$A6&amp;'Intermediate Lookups'!G$1,$B$434, ""))</f>
        <v/>
      </c>
      <c r="H441" s="10" t="str">
        <f>IF($B$434="","",IF(VLOOKUP($B$434,Samples!$A$3:$D$100,2,FALSE)='Intermediate Lookups'!$A6&amp;'Intermediate Lookups'!H$1,$B$434, ""))</f>
        <v/>
      </c>
      <c r="I441" s="10" t="str">
        <f>IF($B$434="","",IF(VLOOKUP($B$434,Samples!$A$3:$D$100,2,FALSE)='Intermediate Lookups'!$A6&amp;'Intermediate Lookups'!I$1,$B$434, ""))</f>
        <v/>
      </c>
      <c r="J441" s="10" t="str">
        <f>IF($B$434="","",IF(VLOOKUP($B$434,Samples!$A$3:$D$100,2,FALSE)='Intermediate Lookups'!$A6&amp;'Intermediate Lookups'!J$1,$B$434, ""))</f>
        <v/>
      </c>
      <c r="K441" s="10" t="str">
        <f>IF($B$434="","",IF(VLOOKUP($B$434,Samples!$A$3:$D$100,2,FALSE)='Intermediate Lookups'!$A6&amp;'Intermediate Lookups'!K$1,$B$434, ""))</f>
        <v/>
      </c>
      <c r="L441" s="10" t="str">
        <f>IF($B$434="","",IF(VLOOKUP($B$434,Samples!$A$3:$D$100,2,FALSE)='Intermediate Lookups'!$A6&amp;'Intermediate Lookups'!L$1,$B$434, ""))</f>
        <v/>
      </c>
      <c r="M441" s="10" t="str">
        <f>IF($B$434="","",IF(VLOOKUP($B$434,Samples!$A$3:$D$100,2,FALSE)='Intermediate Lookups'!$A6&amp;'Intermediate Lookups'!M$1,$B$434, ""))</f>
        <v/>
      </c>
    </row>
    <row r="442" spans="1:14" x14ac:dyDescent="0.25">
      <c r="A442" t="str">
        <f>IF(B434="","","F")</f>
        <v/>
      </c>
      <c r="B442" s="10" t="str">
        <f>IF($B$434="","",IF(VLOOKUP($B$434,Samples!$A$3:$D$100,2,FALSE)='Intermediate Lookups'!$A7&amp;'Intermediate Lookups'!B$1,$B$434, ""))</f>
        <v/>
      </c>
      <c r="C442" s="10" t="str">
        <f>IF($B$434="","",IF(VLOOKUP($B$434,Samples!$A$3:$D$100,2,FALSE)='Intermediate Lookups'!$A7&amp;'Intermediate Lookups'!C$1,$B$434, ""))</f>
        <v/>
      </c>
      <c r="D442" s="10" t="str">
        <f>IF($B$434="","",IF(VLOOKUP($B$434,Samples!$A$3:$D$100,2,FALSE)='Intermediate Lookups'!$A7&amp;'Intermediate Lookups'!D$1,$B$434, ""))</f>
        <v/>
      </c>
      <c r="E442" s="10" t="str">
        <f>IF($B$434="","",IF(VLOOKUP($B$434,Samples!$A$3:$D$100,2,FALSE)='Intermediate Lookups'!$A7&amp;'Intermediate Lookups'!E$1,$B$434, ""))</f>
        <v/>
      </c>
      <c r="F442" s="10" t="str">
        <f>IF($B$434="","",IF(VLOOKUP($B$434,Samples!$A$3:$D$100,2,FALSE)='Intermediate Lookups'!$A7&amp;'Intermediate Lookups'!F$1,$B$434, ""))</f>
        <v/>
      </c>
      <c r="G442" s="10" t="str">
        <f>IF($B$434="","",IF(VLOOKUP($B$434,Samples!$A$3:$D$100,2,FALSE)='Intermediate Lookups'!$A7&amp;'Intermediate Lookups'!G$1,$B$434, ""))</f>
        <v/>
      </c>
      <c r="H442" s="10" t="str">
        <f>IF($B$434="","",IF(VLOOKUP($B$434,Samples!$A$3:$D$100,2,FALSE)='Intermediate Lookups'!$A7&amp;'Intermediate Lookups'!H$1,$B$434, ""))</f>
        <v/>
      </c>
      <c r="I442" s="10" t="str">
        <f>IF($B$434="","",IF(VLOOKUP($B$434,Samples!$A$3:$D$100,2,FALSE)='Intermediate Lookups'!$A7&amp;'Intermediate Lookups'!I$1,$B$434, ""))</f>
        <v/>
      </c>
      <c r="J442" s="10" t="str">
        <f>IF($B$434="","",IF(VLOOKUP($B$434,Samples!$A$3:$D$100,2,FALSE)='Intermediate Lookups'!$A7&amp;'Intermediate Lookups'!J$1,$B$434, ""))</f>
        <v/>
      </c>
      <c r="K442" s="10" t="str">
        <f>IF($B$434="","",IF(VLOOKUP($B$434,Samples!$A$3:$D$100,2,FALSE)='Intermediate Lookups'!$A7&amp;'Intermediate Lookups'!K$1,$B$434, ""))</f>
        <v/>
      </c>
      <c r="L442" s="10" t="str">
        <f>IF($B$434="","",IF(VLOOKUP($B$434,Samples!$A$3:$D$100,2,FALSE)='Intermediate Lookups'!$A7&amp;'Intermediate Lookups'!L$1,$B$434, ""))</f>
        <v/>
      </c>
      <c r="M442" s="10" t="str">
        <f>IF($B$434="","",IF(VLOOKUP($B$434,Samples!$A$3:$D$100,2,FALSE)='Intermediate Lookups'!$A7&amp;'Intermediate Lookups'!M$1,$B$434, ""))</f>
        <v/>
      </c>
    </row>
    <row r="443" spans="1:14" x14ac:dyDescent="0.25">
      <c r="A443" t="str">
        <f>IF(B434="","","G")</f>
        <v/>
      </c>
      <c r="B443" s="10" t="str">
        <f>IF($B$434="","",IF(VLOOKUP($B$434,Samples!$A$3:$D$100,2,FALSE)='Intermediate Lookups'!$A8&amp;'Intermediate Lookups'!B$1,$B$434, ""))</f>
        <v/>
      </c>
      <c r="C443" s="10" t="str">
        <f>IF($B$434="","",IF(VLOOKUP($B$434,Samples!$A$3:$D$100,2,FALSE)='Intermediate Lookups'!$A8&amp;'Intermediate Lookups'!C$1,$B$434, ""))</f>
        <v/>
      </c>
      <c r="D443" s="10" t="str">
        <f>IF($B$434="","",IF(VLOOKUP($B$434,Samples!$A$3:$D$100,2,FALSE)='Intermediate Lookups'!$A8&amp;'Intermediate Lookups'!D$1,$B$434, ""))</f>
        <v/>
      </c>
      <c r="E443" s="10" t="str">
        <f>IF($B$434="","",IF(VLOOKUP($B$434,Samples!$A$3:$D$100,2,FALSE)='Intermediate Lookups'!$A8&amp;'Intermediate Lookups'!E$1,$B$434, ""))</f>
        <v/>
      </c>
      <c r="F443" s="10" t="str">
        <f>IF($B$434="","",IF(VLOOKUP($B$434,Samples!$A$3:$D$100,2,FALSE)='Intermediate Lookups'!$A8&amp;'Intermediate Lookups'!F$1,$B$434, ""))</f>
        <v/>
      </c>
      <c r="G443" s="10" t="str">
        <f>IF($B$434="","",IF(VLOOKUP($B$434,Samples!$A$3:$D$100,2,FALSE)='Intermediate Lookups'!$A8&amp;'Intermediate Lookups'!G$1,$B$434, ""))</f>
        <v/>
      </c>
      <c r="H443" s="10" t="str">
        <f>IF($B$434="","",IF(VLOOKUP($B$434,Samples!$A$3:$D$100,2,FALSE)='Intermediate Lookups'!$A8&amp;'Intermediate Lookups'!H$1,$B$434, ""))</f>
        <v/>
      </c>
      <c r="I443" s="10" t="str">
        <f>IF($B$434="","",IF(VLOOKUP($B$434,Samples!$A$3:$D$100,2,FALSE)='Intermediate Lookups'!$A8&amp;'Intermediate Lookups'!I$1,$B$434, ""))</f>
        <v/>
      </c>
      <c r="J443" s="10" t="str">
        <f>IF($B$434="","",IF(VLOOKUP($B$434,Samples!$A$3:$D$100,2,FALSE)='Intermediate Lookups'!$A8&amp;'Intermediate Lookups'!J$1,$B$434, ""))</f>
        <v/>
      </c>
      <c r="K443" s="10" t="str">
        <f>IF($B$434="","",IF(VLOOKUP($B$434,Samples!$A$3:$D$100,2,FALSE)='Intermediate Lookups'!$A8&amp;'Intermediate Lookups'!K$1,$B$434, ""))</f>
        <v/>
      </c>
      <c r="L443" s="10" t="str">
        <f>IF($B$434="","",IF(VLOOKUP($B$434,Samples!$A$3:$D$100,2,FALSE)='Intermediate Lookups'!$A8&amp;'Intermediate Lookups'!L$1,$B$434, ""))</f>
        <v/>
      </c>
      <c r="M443" s="10" t="str">
        <f>IF($B$434="","",IF(VLOOKUP($B$434,Samples!$A$3:$D$100,2,FALSE)='Intermediate Lookups'!$A8&amp;'Intermediate Lookups'!M$1,$B$434, ""))</f>
        <v/>
      </c>
    </row>
    <row r="444" spans="1:14" x14ac:dyDescent="0.25">
      <c r="A444" t="str">
        <f>IF(B434="","","H")</f>
        <v/>
      </c>
      <c r="B444" s="10" t="str">
        <f>IF($B$434="","",IF(VLOOKUP($B$434,Samples!$A$3:$D$100,2,FALSE)='Intermediate Lookups'!$A9&amp;'Intermediate Lookups'!B$1,$B$434, ""))</f>
        <v/>
      </c>
      <c r="C444" s="10" t="str">
        <f>IF($B$434="","",IF(VLOOKUP($B$434,Samples!$A$3:$D$100,2,FALSE)='Intermediate Lookups'!$A9&amp;'Intermediate Lookups'!C$1,$B$434, ""))</f>
        <v/>
      </c>
      <c r="D444" s="10" t="str">
        <f>IF($B$434="","",IF(VLOOKUP($B$434,Samples!$A$3:$D$100,2,FALSE)='Intermediate Lookups'!$A9&amp;'Intermediate Lookups'!D$1,$B$434, ""))</f>
        <v/>
      </c>
      <c r="E444" s="10" t="str">
        <f>IF($B$434="","",IF(VLOOKUP($B$434,Samples!$A$3:$D$100,2,FALSE)='Intermediate Lookups'!$A9&amp;'Intermediate Lookups'!E$1,$B$434, ""))</f>
        <v/>
      </c>
      <c r="F444" s="10" t="str">
        <f>IF($B$434="","",IF(VLOOKUP($B$434,Samples!$A$3:$D$100,2,FALSE)='Intermediate Lookups'!$A9&amp;'Intermediate Lookups'!F$1,$B$434, ""))</f>
        <v/>
      </c>
      <c r="G444" s="10" t="str">
        <f>IF($B$434="","",IF(VLOOKUP($B$434,Samples!$A$3:$D$100,2,FALSE)='Intermediate Lookups'!$A9&amp;'Intermediate Lookups'!G$1,$B$434, ""))</f>
        <v/>
      </c>
      <c r="H444" s="10" t="str">
        <f>IF($B$434="","",IF(VLOOKUP($B$434,Samples!$A$3:$D$100,2,FALSE)='Intermediate Lookups'!$A9&amp;'Intermediate Lookups'!H$1,$B$434, ""))</f>
        <v/>
      </c>
      <c r="I444" s="10" t="str">
        <f>IF($B$434="","",IF(VLOOKUP($B$434,Samples!$A$3:$D$100,2,FALSE)='Intermediate Lookups'!$A9&amp;'Intermediate Lookups'!I$1,$B$434, ""))</f>
        <v/>
      </c>
      <c r="J444" s="10" t="str">
        <f>IF($B$434="","",IF(VLOOKUP($B$434,Samples!$A$3:$D$100,2,FALSE)='Intermediate Lookups'!$A9&amp;'Intermediate Lookups'!J$1,$B$434, ""))</f>
        <v/>
      </c>
      <c r="K444" s="10" t="str">
        <f>IF($B$434="","",IF(VLOOKUP($B$434,Samples!$A$3:$D$100,2,FALSE)='Intermediate Lookups'!$A9&amp;'Intermediate Lookups'!K$1,$B$434, ""))</f>
        <v/>
      </c>
      <c r="L444" s="10" t="str">
        <f>IF($B$434="","",IF(VLOOKUP($B$434,Samples!$A$3:$D$100,2,FALSE)='Intermediate Lookups'!$A9&amp;'Intermediate Lookups'!L$1,$B$434, ""))</f>
        <v/>
      </c>
      <c r="M444" s="10" t="str">
        <f>IF($B$434="","",IF(VLOOKUP($B$434,Samples!$A$3:$D$100,2,FALSE)='Intermediate Lookups'!$A9&amp;'Intermediate Lookups'!M$1,$B$434, ""))</f>
        <v/>
      </c>
    </row>
    <row r="446" spans="1:14" x14ac:dyDescent="0.25">
      <c r="A446" t="str">
        <f>IF(B446="","","Pipetting step")</f>
        <v/>
      </c>
      <c r="B446" t="str">
        <f>IF(ISBLANK(Samples!A90),"",Samples!A90)</f>
        <v/>
      </c>
      <c r="C446" t="str">
        <f>IF(B446="","",VLOOKUP(B446,Samples!$A$3:$D$100,4,FALSE))</f>
        <v/>
      </c>
      <c r="D446" t="str">
        <f>IF(B446="","",8)</f>
        <v/>
      </c>
      <c r="E446" t="str">
        <f>IF(B446="","",12)</f>
        <v/>
      </c>
      <c r="F446" t="str">
        <f>IF(B446="","","Standard")</f>
        <v/>
      </c>
      <c r="G446" t="str">
        <f>IF(B446="","","Color")</f>
        <v/>
      </c>
      <c r="I446" t="str">
        <f>IF(B446="","",6)</f>
        <v/>
      </c>
      <c r="J446" t="str">
        <f>IF(B446="","",6)</f>
        <v/>
      </c>
      <c r="K446" t="str">
        <f>IF(B446="","","Normal")</f>
        <v/>
      </c>
      <c r="L446" t="str">
        <f>IF(B446="","","Single-channel")</f>
        <v/>
      </c>
      <c r="M446" t="str">
        <f>IF(B446="","","No")</f>
        <v/>
      </c>
      <c r="N446" t="str">
        <f>IF(B446="","","No")</f>
        <v/>
      </c>
    </row>
    <row r="447" spans="1:14" x14ac:dyDescent="0.25">
      <c r="M447" t="str">
        <f>IF(B446="","","Per well")</f>
        <v/>
      </c>
      <c r="N447" t="str">
        <f>IF(B446="","","On source")</f>
        <v/>
      </c>
    </row>
    <row r="448" spans="1:14" x14ac:dyDescent="0.25">
      <c r="B448" t="str">
        <f>IF(B446="","",1)</f>
        <v/>
      </c>
      <c r="C448" t="str">
        <f>IF(B446="","",2)</f>
        <v/>
      </c>
      <c r="D448" t="str">
        <f>IF(B446="","",3)</f>
        <v/>
      </c>
      <c r="E448" t="str">
        <f>IF(B446="","",4)</f>
        <v/>
      </c>
      <c r="F448" t="str">
        <f>IF(B446="","",5)</f>
        <v/>
      </c>
      <c r="G448" t="str">
        <f>IF(B446="","",6)</f>
        <v/>
      </c>
      <c r="H448" t="str">
        <f>IF(B446="","",7)</f>
        <v/>
      </c>
      <c r="I448" t="str">
        <f>IF(B446="","",8)</f>
        <v/>
      </c>
      <c r="J448" t="str">
        <f>IF(B446="","",9)</f>
        <v/>
      </c>
      <c r="K448" t="str">
        <f>IF(B446="","",10)</f>
        <v/>
      </c>
      <c r="L448" t="str">
        <f>IF(B446="","",11)</f>
        <v/>
      </c>
      <c r="M448" t="str">
        <f>IF(B446="","",12)</f>
        <v/>
      </c>
    </row>
    <row r="449" spans="1:14" x14ac:dyDescent="0.25">
      <c r="A449" t="str">
        <f>IF(B446="","","A")</f>
        <v/>
      </c>
      <c r="B449" s="10" t="str">
        <f>IF($B$446="","",IF(VLOOKUP($B$446,Samples!$A$3:$D$100,2,FALSE)='Intermediate Lookups'!$A2&amp;'Intermediate Lookups'!B$1,$B$446, ""))</f>
        <v/>
      </c>
      <c r="C449" s="10" t="str">
        <f>IF($B$446="","",IF(VLOOKUP($B$446,Samples!$A$3:$D$100,2,FALSE)='Intermediate Lookups'!$A2&amp;'Intermediate Lookups'!C$1,$B$446, ""))</f>
        <v/>
      </c>
      <c r="D449" s="10" t="str">
        <f>IF($B$446="","",IF(VLOOKUP($B$446,Samples!$A$3:$D$100,2,FALSE)='Intermediate Lookups'!$A2&amp;'Intermediate Lookups'!D$1,$B$446, ""))</f>
        <v/>
      </c>
      <c r="E449" s="10" t="str">
        <f>IF($B$446="","",IF(VLOOKUP($B$446,Samples!$A$3:$D$100,2,FALSE)='Intermediate Lookups'!$A2&amp;'Intermediate Lookups'!E$1,$B$446, ""))</f>
        <v/>
      </c>
      <c r="F449" s="10" t="str">
        <f>IF($B$446="","",IF(VLOOKUP($B$446,Samples!$A$3:$D$100,2,FALSE)='Intermediate Lookups'!$A2&amp;'Intermediate Lookups'!F$1,$B$446, ""))</f>
        <v/>
      </c>
      <c r="G449" s="10" t="str">
        <f>IF($B$446="","",IF(VLOOKUP($B$446,Samples!$A$3:$D$100,2,FALSE)='Intermediate Lookups'!$A2&amp;'Intermediate Lookups'!G$1,$B$446, ""))</f>
        <v/>
      </c>
      <c r="H449" s="10" t="str">
        <f>IF($B$446="","",IF(VLOOKUP($B$446,Samples!$A$3:$D$100,2,FALSE)='Intermediate Lookups'!$A2&amp;'Intermediate Lookups'!H$1,$B$446, ""))</f>
        <v/>
      </c>
      <c r="I449" s="10" t="str">
        <f>IF($B$446="","",IF(VLOOKUP($B$446,Samples!$A$3:$D$100,2,FALSE)='Intermediate Lookups'!$A2&amp;'Intermediate Lookups'!I$1,$B$446, ""))</f>
        <v/>
      </c>
      <c r="J449" s="10" t="str">
        <f>IF($B$446="","",IF(VLOOKUP($B$446,Samples!$A$3:$D$100,2,FALSE)='Intermediate Lookups'!$A2&amp;'Intermediate Lookups'!J$1,$B$446, ""))</f>
        <v/>
      </c>
      <c r="K449" s="10" t="str">
        <f>IF($B$446="","",IF(VLOOKUP($B$446,Samples!$A$3:$D$100,2,FALSE)='Intermediate Lookups'!$A2&amp;'Intermediate Lookups'!K$1,$B$446, ""))</f>
        <v/>
      </c>
      <c r="L449" s="10" t="str">
        <f>IF($B$446="","",IF(VLOOKUP($B$446,Samples!$A$3:$D$100,2,FALSE)='Intermediate Lookups'!$A2&amp;'Intermediate Lookups'!L$1,$B$446, ""))</f>
        <v/>
      </c>
      <c r="M449" s="10" t="str">
        <f>IF($B$446="","",IF(VLOOKUP($B$446,Samples!$A$3:$D$100,2,FALSE)='Intermediate Lookups'!$A2&amp;'Intermediate Lookups'!M$1,$B$446, ""))</f>
        <v/>
      </c>
    </row>
    <row r="450" spans="1:14" x14ac:dyDescent="0.25">
      <c r="A450" t="str">
        <f>IF(B446="","","B")</f>
        <v/>
      </c>
      <c r="B450" s="10" t="str">
        <f>IF($B$446="","",IF(VLOOKUP($B$446,Samples!$A$3:$D$100,2,FALSE)='Intermediate Lookups'!$A3&amp;'Intermediate Lookups'!B$1,$B$446, ""))</f>
        <v/>
      </c>
      <c r="C450" s="10" t="str">
        <f>IF($B$446="","",IF(VLOOKUP($B$446,Samples!$A$3:$D$100,2,FALSE)='Intermediate Lookups'!$A3&amp;'Intermediate Lookups'!C$1,$B$446, ""))</f>
        <v/>
      </c>
      <c r="D450" s="10" t="str">
        <f>IF($B$446="","",IF(VLOOKUP($B$446,Samples!$A$3:$D$100,2,FALSE)='Intermediate Lookups'!$A3&amp;'Intermediate Lookups'!D$1,$B$446, ""))</f>
        <v/>
      </c>
      <c r="E450" s="10" t="str">
        <f>IF($B$446="","",IF(VLOOKUP($B$446,Samples!$A$3:$D$100,2,FALSE)='Intermediate Lookups'!$A3&amp;'Intermediate Lookups'!E$1,$B$446, ""))</f>
        <v/>
      </c>
      <c r="F450" s="10" t="str">
        <f>IF($B$446="","",IF(VLOOKUP($B$446,Samples!$A$3:$D$100,2,FALSE)='Intermediate Lookups'!$A3&amp;'Intermediate Lookups'!F$1,$B$446, ""))</f>
        <v/>
      </c>
      <c r="G450" s="10" t="str">
        <f>IF($B$446="","",IF(VLOOKUP($B$446,Samples!$A$3:$D$100,2,FALSE)='Intermediate Lookups'!$A3&amp;'Intermediate Lookups'!G$1,$B$446, ""))</f>
        <v/>
      </c>
      <c r="H450" s="10" t="str">
        <f>IF($B$446="","",IF(VLOOKUP($B$446,Samples!$A$3:$D$100,2,FALSE)='Intermediate Lookups'!$A3&amp;'Intermediate Lookups'!H$1,$B$446, ""))</f>
        <v/>
      </c>
      <c r="I450" s="10" t="str">
        <f>IF($B$446="","",IF(VLOOKUP($B$446,Samples!$A$3:$D$100,2,FALSE)='Intermediate Lookups'!$A3&amp;'Intermediate Lookups'!I$1,$B$446, ""))</f>
        <v/>
      </c>
      <c r="J450" s="10" t="str">
        <f>IF($B$446="","",IF(VLOOKUP($B$446,Samples!$A$3:$D$100,2,FALSE)='Intermediate Lookups'!$A3&amp;'Intermediate Lookups'!J$1,$B$446, ""))</f>
        <v/>
      </c>
      <c r="K450" s="10" t="str">
        <f>IF($B$446="","",IF(VLOOKUP($B$446,Samples!$A$3:$D$100,2,FALSE)='Intermediate Lookups'!$A3&amp;'Intermediate Lookups'!K$1,$B$446, ""))</f>
        <v/>
      </c>
      <c r="L450" s="10" t="str">
        <f>IF($B$446="","",IF(VLOOKUP($B$446,Samples!$A$3:$D$100,2,FALSE)='Intermediate Lookups'!$A3&amp;'Intermediate Lookups'!L$1,$B$446, ""))</f>
        <v/>
      </c>
      <c r="M450" s="10" t="str">
        <f>IF($B$446="","",IF(VLOOKUP($B$446,Samples!$A$3:$D$100,2,FALSE)='Intermediate Lookups'!$A3&amp;'Intermediate Lookups'!M$1,$B$446, ""))</f>
        <v/>
      </c>
    </row>
    <row r="451" spans="1:14" x14ac:dyDescent="0.25">
      <c r="A451" t="str">
        <f>IF(B446="","","C")</f>
        <v/>
      </c>
      <c r="B451" s="10" t="str">
        <f>IF($B$446="","",IF(VLOOKUP($B$446,Samples!$A$3:$D$100,2,FALSE)='Intermediate Lookups'!$A4&amp;'Intermediate Lookups'!B$1,$B$446, ""))</f>
        <v/>
      </c>
      <c r="C451" s="10" t="str">
        <f>IF($B$446="","",IF(VLOOKUP($B$446,Samples!$A$3:$D$100,2,FALSE)='Intermediate Lookups'!$A4&amp;'Intermediate Lookups'!C$1,$B$446, ""))</f>
        <v/>
      </c>
      <c r="D451" s="10" t="str">
        <f>IF($B$446="","",IF(VLOOKUP($B$446,Samples!$A$3:$D$100,2,FALSE)='Intermediate Lookups'!$A4&amp;'Intermediate Lookups'!D$1,$B$446, ""))</f>
        <v/>
      </c>
      <c r="E451" s="10" t="str">
        <f>IF($B$446="","",IF(VLOOKUP($B$446,Samples!$A$3:$D$100,2,FALSE)='Intermediate Lookups'!$A4&amp;'Intermediate Lookups'!E$1,$B$446, ""))</f>
        <v/>
      </c>
      <c r="F451" s="10" t="str">
        <f>IF($B$446="","",IF(VLOOKUP($B$446,Samples!$A$3:$D$100,2,FALSE)='Intermediate Lookups'!$A4&amp;'Intermediate Lookups'!F$1,$B$446, ""))</f>
        <v/>
      </c>
      <c r="G451" s="10" t="str">
        <f>IF($B$446="","",IF(VLOOKUP($B$446,Samples!$A$3:$D$100,2,FALSE)='Intermediate Lookups'!$A4&amp;'Intermediate Lookups'!G$1,$B$446, ""))</f>
        <v/>
      </c>
      <c r="H451" s="10" t="str">
        <f>IF($B$446="","",IF(VLOOKUP($B$446,Samples!$A$3:$D$100,2,FALSE)='Intermediate Lookups'!$A4&amp;'Intermediate Lookups'!H$1,$B$446, ""))</f>
        <v/>
      </c>
      <c r="I451" s="10" t="str">
        <f>IF($B$446="","",IF(VLOOKUP($B$446,Samples!$A$3:$D$100,2,FALSE)='Intermediate Lookups'!$A4&amp;'Intermediate Lookups'!I$1,$B$446, ""))</f>
        <v/>
      </c>
      <c r="J451" s="10" t="str">
        <f>IF($B$446="","",IF(VLOOKUP($B$446,Samples!$A$3:$D$100,2,FALSE)='Intermediate Lookups'!$A4&amp;'Intermediate Lookups'!J$1,$B$446, ""))</f>
        <v/>
      </c>
      <c r="K451" s="10" t="str">
        <f>IF($B$446="","",IF(VLOOKUP($B$446,Samples!$A$3:$D$100,2,FALSE)='Intermediate Lookups'!$A4&amp;'Intermediate Lookups'!K$1,$B$446, ""))</f>
        <v/>
      </c>
      <c r="L451" s="10" t="str">
        <f>IF($B$446="","",IF(VLOOKUP($B$446,Samples!$A$3:$D$100,2,FALSE)='Intermediate Lookups'!$A4&amp;'Intermediate Lookups'!L$1,$B$446, ""))</f>
        <v/>
      </c>
      <c r="M451" s="10" t="str">
        <f>IF($B$446="","",IF(VLOOKUP($B$446,Samples!$A$3:$D$100,2,FALSE)='Intermediate Lookups'!$A4&amp;'Intermediate Lookups'!M$1,$B$446, ""))</f>
        <v/>
      </c>
    </row>
    <row r="452" spans="1:14" x14ac:dyDescent="0.25">
      <c r="A452" t="str">
        <f>IF(B446="","","D")</f>
        <v/>
      </c>
      <c r="B452" s="10" t="str">
        <f>IF($B$446="","",IF(VLOOKUP($B$446,Samples!$A$3:$D$100,2,FALSE)='Intermediate Lookups'!$A5&amp;'Intermediate Lookups'!B$1,$B$446, ""))</f>
        <v/>
      </c>
      <c r="C452" s="10" t="str">
        <f>IF($B$446="","",IF(VLOOKUP($B$446,Samples!$A$3:$D$100,2,FALSE)='Intermediate Lookups'!$A5&amp;'Intermediate Lookups'!C$1,$B$446, ""))</f>
        <v/>
      </c>
      <c r="D452" s="10" t="str">
        <f>IF($B$446="","",IF(VLOOKUP($B$446,Samples!$A$3:$D$100,2,FALSE)='Intermediate Lookups'!$A5&amp;'Intermediate Lookups'!D$1,$B$446, ""))</f>
        <v/>
      </c>
      <c r="E452" s="10" t="str">
        <f>IF($B$446="","",IF(VLOOKUP($B$446,Samples!$A$3:$D$100,2,FALSE)='Intermediate Lookups'!$A5&amp;'Intermediate Lookups'!E$1,$B$446, ""))</f>
        <v/>
      </c>
      <c r="F452" s="10" t="str">
        <f>IF($B$446="","",IF(VLOOKUP($B$446,Samples!$A$3:$D$100,2,FALSE)='Intermediate Lookups'!$A5&amp;'Intermediate Lookups'!F$1,$B$446, ""))</f>
        <v/>
      </c>
      <c r="G452" s="10" t="str">
        <f>IF($B$446="","",IF(VLOOKUP($B$446,Samples!$A$3:$D$100,2,FALSE)='Intermediate Lookups'!$A5&amp;'Intermediate Lookups'!G$1,$B$446, ""))</f>
        <v/>
      </c>
      <c r="H452" s="10" t="str">
        <f>IF($B$446="","",IF(VLOOKUP($B$446,Samples!$A$3:$D$100,2,FALSE)='Intermediate Lookups'!$A5&amp;'Intermediate Lookups'!H$1,$B$446, ""))</f>
        <v/>
      </c>
      <c r="I452" s="10" t="str">
        <f>IF($B$446="","",IF(VLOOKUP($B$446,Samples!$A$3:$D$100,2,FALSE)='Intermediate Lookups'!$A5&amp;'Intermediate Lookups'!I$1,$B$446, ""))</f>
        <v/>
      </c>
      <c r="J452" s="10" t="str">
        <f>IF($B$446="","",IF(VLOOKUP($B$446,Samples!$A$3:$D$100,2,FALSE)='Intermediate Lookups'!$A5&amp;'Intermediate Lookups'!J$1,$B$446, ""))</f>
        <v/>
      </c>
      <c r="K452" s="10" t="str">
        <f>IF($B$446="","",IF(VLOOKUP($B$446,Samples!$A$3:$D$100,2,FALSE)='Intermediate Lookups'!$A5&amp;'Intermediate Lookups'!K$1,$B$446, ""))</f>
        <v/>
      </c>
      <c r="L452" s="10" t="str">
        <f>IF($B$446="","",IF(VLOOKUP($B$446,Samples!$A$3:$D$100,2,FALSE)='Intermediate Lookups'!$A5&amp;'Intermediate Lookups'!L$1,$B$446, ""))</f>
        <v/>
      </c>
      <c r="M452" s="10" t="str">
        <f>IF($B$446="","",IF(VLOOKUP($B$446,Samples!$A$3:$D$100,2,FALSE)='Intermediate Lookups'!$A5&amp;'Intermediate Lookups'!M$1,$B$446, ""))</f>
        <v/>
      </c>
    </row>
    <row r="453" spans="1:14" x14ac:dyDescent="0.25">
      <c r="A453" t="str">
        <f>IF(B446="","","E")</f>
        <v/>
      </c>
      <c r="B453" s="10" t="str">
        <f>IF($B$446="","",IF(VLOOKUP($B$446,Samples!$A$3:$D$100,2,FALSE)='Intermediate Lookups'!$A6&amp;'Intermediate Lookups'!B$1,$B$446, ""))</f>
        <v/>
      </c>
      <c r="C453" s="10" t="str">
        <f>IF($B$446="","",IF(VLOOKUP($B$446,Samples!$A$3:$D$100,2,FALSE)='Intermediate Lookups'!$A6&amp;'Intermediate Lookups'!C$1,$B$446, ""))</f>
        <v/>
      </c>
      <c r="D453" s="10" t="str">
        <f>IF($B$446="","",IF(VLOOKUP($B$446,Samples!$A$3:$D$100,2,FALSE)='Intermediate Lookups'!$A6&amp;'Intermediate Lookups'!D$1,$B$446, ""))</f>
        <v/>
      </c>
      <c r="E453" s="10" t="str">
        <f>IF($B$446="","",IF(VLOOKUP($B$446,Samples!$A$3:$D$100,2,FALSE)='Intermediate Lookups'!$A6&amp;'Intermediate Lookups'!E$1,$B$446, ""))</f>
        <v/>
      </c>
      <c r="F453" s="10" t="str">
        <f>IF($B$446="","",IF(VLOOKUP($B$446,Samples!$A$3:$D$100,2,FALSE)='Intermediate Lookups'!$A6&amp;'Intermediate Lookups'!F$1,$B$446, ""))</f>
        <v/>
      </c>
      <c r="G453" s="10" t="str">
        <f>IF($B$446="","",IF(VLOOKUP($B$446,Samples!$A$3:$D$100,2,FALSE)='Intermediate Lookups'!$A6&amp;'Intermediate Lookups'!G$1,$B$446, ""))</f>
        <v/>
      </c>
      <c r="H453" s="10" t="str">
        <f>IF($B$446="","",IF(VLOOKUP($B$446,Samples!$A$3:$D$100,2,FALSE)='Intermediate Lookups'!$A6&amp;'Intermediate Lookups'!H$1,$B$446, ""))</f>
        <v/>
      </c>
      <c r="I453" s="10" t="str">
        <f>IF($B$446="","",IF(VLOOKUP($B$446,Samples!$A$3:$D$100,2,FALSE)='Intermediate Lookups'!$A6&amp;'Intermediate Lookups'!I$1,$B$446, ""))</f>
        <v/>
      </c>
      <c r="J453" s="10" t="str">
        <f>IF($B$446="","",IF(VLOOKUP($B$446,Samples!$A$3:$D$100,2,FALSE)='Intermediate Lookups'!$A6&amp;'Intermediate Lookups'!J$1,$B$446, ""))</f>
        <v/>
      </c>
      <c r="K453" s="10" t="str">
        <f>IF($B$446="","",IF(VLOOKUP($B$446,Samples!$A$3:$D$100,2,FALSE)='Intermediate Lookups'!$A6&amp;'Intermediate Lookups'!K$1,$B$446, ""))</f>
        <v/>
      </c>
      <c r="L453" s="10" t="str">
        <f>IF($B$446="","",IF(VLOOKUP($B$446,Samples!$A$3:$D$100,2,FALSE)='Intermediate Lookups'!$A6&amp;'Intermediate Lookups'!L$1,$B$446, ""))</f>
        <v/>
      </c>
      <c r="M453" s="10" t="str">
        <f>IF($B$446="","",IF(VLOOKUP($B$446,Samples!$A$3:$D$100,2,FALSE)='Intermediate Lookups'!$A6&amp;'Intermediate Lookups'!M$1,$B$446, ""))</f>
        <v/>
      </c>
    </row>
    <row r="454" spans="1:14" x14ac:dyDescent="0.25">
      <c r="A454" t="str">
        <f>IF(B446="","","F")</f>
        <v/>
      </c>
      <c r="B454" s="10" t="str">
        <f>IF($B$446="","",IF(VLOOKUP($B$446,Samples!$A$3:$D$100,2,FALSE)='Intermediate Lookups'!$A7&amp;'Intermediate Lookups'!B$1,$B$446, ""))</f>
        <v/>
      </c>
      <c r="C454" s="10" t="str">
        <f>IF($B$446="","",IF(VLOOKUP($B$446,Samples!$A$3:$D$100,2,FALSE)='Intermediate Lookups'!$A7&amp;'Intermediate Lookups'!C$1,$B$446, ""))</f>
        <v/>
      </c>
      <c r="D454" s="10" t="str">
        <f>IF($B$446="","",IF(VLOOKUP($B$446,Samples!$A$3:$D$100,2,FALSE)='Intermediate Lookups'!$A7&amp;'Intermediate Lookups'!D$1,$B$446, ""))</f>
        <v/>
      </c>
      <c r="E454" s="10" t="str">
        <f>IF($B$446="","",IF(VLOOKUP($B$446,Samples!$A$3:$D$100,2,FALSE)='Intermediate Lookups'!$A7&amp;'Intermediate Lookups'!E$1,$B$446, ""))</f>
        <v/>
      </c>
      <c r="F454" s="10" t="str">
        <f>IF($B$446="","",IF(VLOOKUP($B$446,Samples!$A$3:$D$100,2,FALSE)='Intermediate Lookups'!$A7&amp;'Intermediate Lookups'!F$1,$B$446, ""))</f>
        <v/>
      </c>
      <c r="G454" s="10" t="str">
        <f>IF($B$446="","",IF(VLOOKUP($B$446,Samples!$A$3:$D$100,2,FALSE)='Intermediate Lookups'!$A7&amp;'Intermediate Lookups'!G$1,$B$446, ""))</f>
        <v/>
      </c>
      <c r="H454" s="10" t="str">
        <f>IF($B$446="","",IF(VLOOKUP($B$446,Samples!$A$3:$D$100,2,FALSE)='Intermediate Lookups'!$A7&amp;'Intermediate Lookups'!H$1,$B$446, ""))</f>
        <v/>
      </c>
      <c r="I454" s="10" t="str">
        <f>IF($B$446="","",IF(VLOOKUP($B$446,Samples!$A$3:$D$100,2,FALSE)='Intermediate Lookups'!$A7&amp;'Intermediate Lookups'!I$1,$B$446, ""))</f>
        <v/>
      </c>
      <c r="J454" s="10" t="str">
        <f>IF($B$446="","",IF(VLOOKUP($B$446,Samples!$A$3:$D$100,2,FALSE)='Intermediate Lookups'!$A7&amp;'Intermediate Lookups'!J$1,$B$446, ""))</f>
        <v/>
      </c>
      <c r="K454" s="10" t="str">
        <f>IF($B$446="","",IF(VLOOKUP($B$446,Samples!$A$3:$D$100,2,FALSE)='Intermediate Lookups'!$A7&amp;'Intermediate Lookups'!K$1,$B$446, ""))</f>
        <v/>
      </c>
      <c r="L454" s="10" t="str">
        <f>IF($B$446="","",IF(VLOOKUP($B$446,Samples!$A$3:$D$100,2,FALSE)='Intermediate Lookups'!$A7&amp;'Intermediate Lookups'!L$1,$B$446, ""))</f>
        <v/>
      </c>
      <c r="M454" s="10" t="str">
        <f>IF($B$446="","",IF(VLOOKUP($B$446,Samples!$A$3:$D$100,2,FALSE)='Intermediate Lookups'!$A7&amp;'Intermediate Lookups'!M$1,$B$446, ""))</f>
        <v/>
      </c>
    </row>
    <row r="455" spans="1:14" x14ac:dyDescent="0.25">
      <c r="A455" t="str">
        <f>IF(B446="","","G")</f>
        <v/>
      </c>
      <c r="B455" s="10" t="str">
        <f>IF($B$446="","",IF(VLOOKUP($B$446,Samples!$A$3:$D$100,2,FALSE)='Intermediate Lookups'!$A8&amp;'Intermediate Lookups'!B$1,$B$446, ""))</f>
        <v/>
      </c>
      <c r="C455" s="10" t="str">
        <f>IF($B$446="","",IF(VLOOKUP($B$446,Samples!$A$3:$D$100,2,FALSE)='Intermediate Lookups'!$A8&amp;'Intermediate Lookups'!C$1,$B$446, ""))</f>
        <v/>
      </c>
      <c r="D455" s="10" t="str">
        <f>IF($B$446="","",IF(VLOOKUP($B$446,Samples!$A$3:$D$100,2,FALSE)='Intermediate Lookups'!$A8&amp;'Intermediate Lookups'!D$1,$B$446, ""))</f>
        <v/>
      </c>
      <c r="E455" s="10" t="str">
        <f>IF($B$446="","",IF(VLOOKUP($B$446,Samples!$A$3:$D$100,2,FALSE)='Intermediate Lookups'!$A8&amp;'Intermediate Lookups'!E$1,$B$446, ""))</f>
        <v/>
      </c>
      <c r="F455" s="10" t="str">
        <f>IF($B$446="","",IF(VLOOKUP($B$446,Samples!$A$3:$D$100,2,FALSE)='Intermediate Lookups'!$A8&amp;'Intermediate Lookups'!F$1,$B$446, ""))</f>
        <v/>
      </c>
      <c r="G455" s="10" t="str">
        <f>IF($B$446="","",IF(VLOOKUP($B$446,Samples!$A$3:$D$100,2,FALSE)='Intermediate Lookups'!$A8&amp;'Intermediate Lookups'!G$1,$B$446, ""))</f>
        <v/>
      </c>
      <c r="H455" s="10" t="str">
        <f>IF($B$446="","",IF(VLOOKUP($B$446,Samples!$A$3:$D$100,2,FALSE)='Intermediate Lookups'!$A8&amp;'Intermediate Lookups'!H$1,$B$446, ""))</f>
        <v/>
      </c>
      <c r="I455" s="10" t="str">
        <f>IF($B$446="","",IF(VLOOKUP($B$446,Samples!$A$3:$D$100,2,FALSE)='Intermediate Lookups'!$A8&amp;'Intermediate Lookups'!I$1,$B$446, ""))</f>
        <v/>
      </c>
      <c r="J455" s="10" t="str">
        <f>IF($B$446="","",IF(VLOOKUP($B$446,Samples!$A$3:$D$100,2,FALSE)='Intermediate Lookups'!$A8&amp;'Intermediate Lookups'!J$1,$B$446, ""))</f>
        <v/>
      </c>
      <c r="K455" s="10" t="str">
        <f>IF($B$446="","",IF(VLOOKUP($B$446,Samples!$A$3:$D$100,2,FALSE)='Intermediate Lookups'!$A8&amp;'Intermediate Lookups'!K$1,$B$446, ""))</f>
        <v/>
      </c>
      <c r="L455" s="10" t="str">
        <f>IF($B$446="","",IF(VLOOKUP($B$446,Samples!$A$3:$D$100,2,FALSE)='Intermediate Lookups'!$A8&amp;'Intermediate Lookups'!L$1,$B$446, ""))</f>
        <v/>
      </c>
      <c r="M455" s="10" t="str">
        <f>IF($B$446="","",IF(VLOOKUP($B$446,Samples!$A$3:$D$100,2,FALSE)='Intermediate Lookups'!$A8&amp;'Intermediate Lookups'!M$1,$B$446, ""))</f>
        <v/>
      </c>
    </row>
    <row r="456" spans="1:14" x14ac:dyDescent="0.25">
      <c r="A456" t="str">
        <f>IF(B446="","","H")</f>
        <v/>
      </c>
      <c r="B456" s="10" t="str">
        <f>IF($B$446="","",IF(VLOOKUP($B$446,Samples!$A$3:$D$100,2,FALSE)='Intermediate Lookups'!$A9&amp;'Intermediate Lookups'!B$1,$B$446, ""))</f>
        <v/>
      </c>
      <c r="C456" s="10" t="str">
        <f>IF($B$446="","",IF(VLOOKUP($B$446,Samples!$A$3:$D$100,2,FALSE)='Intermediate Lookups'!$A9&amp;'Intermediate Lookups'!C$1,$B$446, ""))</f>
        <v/>
      </c>
      <c r="D456" s="10" t="str">
        <f>IF($B$446="","",IF(VLOOKUP($B$446,Samples!$A$3:$D$100,2,FALSE)='Intermediate Lookups'!$A9&amp;'Intermediate Lookups'!D$1,$B$446, ""))</f>
        <v/>
      </c>
      <c r="E456" s="10" t="str">
        <f>IF($B$446="","",IF(VLOOKUP($B$446,Samples!$A$3:$D$100,2,FALSE)='Intermediate Lookups'!$A9&amp;'Intermediate Lookups'!E$1,$B$446, ""))</f>
        <v/>
      </c>
      <c r="F456" s="10" t="str">
        <f>IF($B$446="","",IF(VLOOKUP($B$446,Samples!$A$3:$D$100,2,FALSE)='Intermediate Lookups'!$A9&amp;'Intermediate Lookups'!F$1,$B$446, ""))</f>
        <v/>
      </c>
      <c r="G456" s="10" t="str">
        <f>IF($B$446="","",IF(VLOOKUP($B$446,Samples!$A$3:$D$100,2,FALSE)='Intermediate Lookups'!$A9&amp;'Intermediate Lookups'!G$1,$B$446, ""))</f>
        <v/>
      </c>
      <c r="H456" s="10" t="str">
        <f>IF($B$446="","",IF(VLOOKUP($B$446,Samples!$A$3:$D$100,2,FALSE)='Intermediate Lookups'!$A9&amp;'Intermediate Lookups'!H$1,$B$446, ""))</f>
        <v/>
      </c>
      <c r="I456" s="10" t="str">
        <f>IF($B$446="","",IF(VLOOKUP($B$446,Samples!$A$3:$D$100,2,FALSE)='Intermediate Lookups'!$A9&amp;'Intermediate Lookups'!I$1,$B$446, ""))</f>
        <v/>
      </c>
      <c r="J456" s="10" t="str">
        <f>IF($B$446="","",IF(VLOOKUP($B$446,Samples!$A$3:$D$100,2,FALSE)='Intermediate Lookups'!$A9&amp;'Intermediate Lookups'!J$1,$B$446, ""))</f>
        <v/>
      </c>
      <c r="K456" s="10" t="str">
        <f>IF($B$446="","",IF(VLOOKUP($B$446,Samples!$A$3:$D$100,2,FALSE)='Intermediate Lookups'!$A9&amp;'Intermediate Lookups'!K$1,$B$446, ""))</f>
        <v/>
      </c>
      <c r="L456" s="10" t="str">
        <f>IF($B$446="","",IF(VLOOKUP($B$446,Samples!$A$3:$D$100,2,FALSE)='Intermediate Lookups'!$A9&amp;'Intermediate Lookups'!L$1,$B$446, ""))</f>
        <v/>
      </c>
      <c r="M456" s="10" t="str">
        <f>IF($B$446="","",IF(VLOOKUP($B$446,Samples!$A$3:$D$100,2,FALSE)='Intermediate Lookups'!$A9&amp;'Intermediate Lookups'!M$1,$B$446, ""))</f>
        <v/>
      </c>
    </row>
    <row r="458" spans="1:14" x14ac:dyDescent="0.25">
      <c r="A458" t="str">
        <f>IF(B458="","","Pipetting step")</f>
        <v/>
      </c>
      <c r="B458" t="str">
        <f>IF(ISBLANK(Samples!A91),"",Samples!A91)</f>
        <v/>
      </c>
      <c r="C458" t="str">
        <f>IF(B458="","",VLOOKUP(B458,Samples!$A$3:$D$100,4,FALSE))</f>
        <v/>
      </c>
      <c r="D458" t="str">
        <f>IF(B458="","",8)</f>
        <v/>
      </c>
      <c r="E458" t="str">
        <f>IF(B458="","",12)</f>
        <v/>
      </c>
      <c r="F458" t="str">
        <f>IF(B458="","","Standard")</f>
        <v/>
      </c>
      <c r="G458" t="str">
        <f>IF(B458="","","Color")</f>
        <v/>
      </c>
      <c r="I458" t="str">
        <f>IF(B458="","",6)</f>
        <v/>
      </c>
      <c r="J458" t="str">
        <f>IF(B458="","",6)</f>
        <v/>
      </c>
      <c r="K458" t="str">
        <f>IF(B458="","","Normal")</f>
        <v/>
      </c>
      <c r="L458" t="str">
        <f>IF(B458="","","Single-channel")</f>
        <v/>
      </c>
      <c r="M458" t="str">
        <f>IF(B458="","","No")</f>
        <v/>
      </c>
      <c r="N458" t="str">
        <f>IF(B458="","","No")</f>
        <v/>
      </c>
    </row>
    <row r="459" spans="1:14" x14ac:dyDescent="0.25">
      <c r="M459" t="str">
        <f>IF(B458="","","Per well")</f>
        <v/>
      </c>
      <c r="N459" t="str">
        <f>IF(B458="","","On source")</f>
        <v/>
      </c>
    </row>
    <row r="460" spans="1:14" x14ac:dyDescent="0.25">
      <c r="B460" t="str">
        <f>IF(B458="","",1)</f>
        <v/>
      </c>
      <c r="C460" t="str">
        <f>IF(B458="","",2)</f>
        <v/>
      </c>
      <c r="D460" t="str">
        <f>IF(B458="","",3)</f>
        <v/>
      </c>
      <c r="E460" t="str">
        <f>IF(B458="","",4)</f>
        <v/>
      </c>
      <c r="F460" t="str">
        <f>IF(B458="","",5)</f>
        <v/>
      </c>
      <c r="G460" t="str">
        <f>IF(B458="","",6)</f>
        <v/>
      </c>
      <c r="H460" t="str">
        <f>IF(B458="","",7)</f>
        <v/>
      </c>
      <c r="I460" t="str">
        <f>IF(B458="","",8)</f>
        <v/>
      </c>
      <c r="J460" t="str">
        <f>IF(B458="","",9)</f>
        <v/>
      </c>
      <c r="K460" t="str">
        <f>IF(B458="","",10)</f>
        <v/>
      </c>
      <c r="L460" t="str">
        <f>IF(B458="","",11)</f>
        <v/>
      </c>
      <c r="M460" t="str">
        <f>IF(B458="","",12)</f>
        <v/>
      </c>
    </row>
    <row r="461" spans="1:14" x14ac:dyDescent="0.25">
      <c r="A461" t="str">
        <f>IF(B458="","","A")</f>
        <v/>
      </c>
      <c r="B461" s="10" t="str">
        <f>IF($B$458="","",IF(VLOOKUP($B$458,Samples!$A$3:$D$100,2,FALSE)='Intermediate Lookups'!$A2&amp;'Intermediate Lookups'!B$1,$B$458, ""))</f>
        <v/>
      </c>
      <c r="C461" s="10" t="str">
        <f>IF($B$458="","",IF(VLOOKUP($B$458,Samples!$A$3:$D$100,2,FALSE)='Intermediate Lookups'!$A2&amp;'Intermediate Lookups'!C$1,$B$458, ""))</f>
        <v/>
      </c>
      <c r="D461" s="10" t="str">
        <f>IF($B$458="","",IF(VLOOKUP($B$458,Samples!$A$3:$D$100,2,FALSE)='Intermediate Lookups'!$A2&amp;'Intermediate Lookups'!D$1,$B$458, ""))</f>
        <v/>
      </c>
      <c r="E461" s="10" t="str">
        <f>IF($B$458="","",IF(VLOOKUP($B$458,Samples!$A$3:$D$100,2,FALSE)='Intermediate Lookups'!$A2&amp;'Intermediate Lookups'!E$1,$B$458, ""))</f>
        <v/>
      </c>
      <c r="F461" s="10" t="str">
        <f>IF($B$458="","",IF(VLOOKUP($B$458,Samples!$A$3:$D$100,2,FALSE)='Intermediate Lookups'!$A2&amp;'Intermediate Lookups'!F$1,$B$458, ""))</f>
        <v/>
      </c>
      <c r="G461" s="10" t="str">
        <f>IF($B$458="","",IF(VLOOKUP($B$458,Samples!$A$3:$D$100,2,FALSE)='Intermediate Lookups'!$A2&amp;'Intermediate Lookups'!G$1,$B$458, ""))</f>
        <v/>
      </c>
      <c r="H461" s="10" t="str">
        <f>IF($B$458="","",IF(VLOOKUP($B$458,Samples!$A$3:$D$100,2,FALSE)='Intermediate Lookups'!$A2&amp;'Intermediate Lookups'!H$1,$B$458, ""))</f>
        <v/>
      </c>
      <c r="I461" s="10" t="str">
        <f>IF($B$458="","",IF(VLOOKUP($B$458,Samples!$A$3:$D$100,2,FALSE)='Intermediate Lookups'!$A2&amp;'Intermediate Lookups'!I$1,$B$458, ""))</f>
        <v/>
      </c>
      <c r="J461" s="10" t="str">
        <f>IF($B$458="","",IF(VLOOKUP($B$458,Samples!$A$3:$D$100,2,FALSE)='Intermediate Lookups'!$A2&amp;'Intermediate Lookups'!J$1,$B$458, ""))</f>
        <v/>
      </c>
      <c r="K461" s="10" t="str">
        <f>IF($B$458="","",IF(VLOOKUP($B$458,Samples!$A$3:$D$100,2,FALSE)='Intermediate Lookups'!$A2&amp;'Intermediate Lookups'!K$1,$B$458, ""))</f>
        <v/>
      </c>
      <c r="L461" s="10" t="str">
        <f>IF($B$458="","",IF(VLOOKUP($B$458,Samples!$A$3:$D$100,2,FALSE)='Intermediate Lookups'!$A2&amp;'Intermediate Lookups'!L$1,$B$458, ""))</f>
        <v/>
      </c>
      <c r="M461" s="10" t="str">
        <f>IF($B$458="","",IF(VLOOKUP($B$458,Samples!$A$3:$D$100,2,FALSE)='Intermediate Lookups'!$A2&amp;'Intermediate Lookups'!M$1,$B$458, ""))</f>
        <v/>
      </c>
    </row>
    <row r="462" spans="1:14" x14ac:dyDescent="0.25">
      <c r="A462" t="str">
        <f>IF(B458="","","B")</f>
        <v/>
      </c>
      <c r="B462" s="10" t="str">
        <f>IF($B$458="","",IF(VLOOKUP($B$458,Samples!$A$3:$D$100,2,FALSE)='Intermediate Lookups'!$A3&amp;'Intermediate Lookups'!B$1,$B$458, ""))</f>
        <v/>
      </c>
      <c r="C462" s="10" t="str">
        <f>IF($B$458="","",IF(VLOOKUP($B$458,Samples!$A$3:$D$100,2,FALSE)='Intermediate Lookups'!$A3&amp;'Intermediate Lookups'!C$1,$B$458, ""))</f>
        <v/>
      </c>
      <c r="D462" s="10" t="str">
        <f>IF($B$458="","",IF(VLOOKUP($B$458,Samples!$A$3:$D$100,2,FALSE)='Intermediate Lookups'!$A3&amp;'Intermediate Lookups'!D$1,$B$458, ""))</f>
        <v/>
      </c>
      <c r="E462" s="10" t="str">
        <f>IF($B$458="","",IF(VLOOKUP($B$458,Samples!$A$3:$D$100,2,FALSE)='Intermediate Lookups'!$A3&amp;'Intermediate Lookups'!E$1,$B$458, ""))</f>
        <v/>
      </c>
      <c r="F462" s="10" t="str">
        <f>IF($B$458="","",IF(VLOOKUP($B$458,Samples!$A$3:$D$100,2,FALSE)='Intermediate Lookups'!$A3&amp;'Intermediate Lookups'!F$1,$B$458, ""))</f>
        <v/>
      </c>
      <c r="G462" s="10" t="str">
        <f>IF($B$458="","",IF(VLOOKUP($B$458,Samples!$A$3:$D$100,2,FALSE)='Intermediate Lookups'!$A3&amp;'Intermediate Lookups'!G$1,$B$458, ""))</f>
        <v/>
      </c>
      <c r="H462" s="10" t="str">
        <f>IF($B$458="","",IF(VLOOKUP($B$458,Samples!$A$3:$D$100,2,FALSE)='Intermediate Lookups'!$A3&amp;'Intermediate Lookups'!H$1,$B$458, ""))</f>
        <v/>
      </c>
      <c r="I462" s="10" t="str">
        <f>IF($B$458="","",IF(VLOOKUP($B$458,Samples!$A$3:$D$100,2,FALSE)='Intermediate Lookups'!$A3&amp;'Intermediate Lookups'!I$1,$B$458, ""))</f>
        <v/>
      </c>
      <c r="J462" s="10" t="str">
        <f>IF($B$458="","",IF(VLOOKUP($B$458,Samples!$A$3:$D$100,2,FALSE)='Intermediate Lookups'!$A3&amp;'Intermediate Lookups'!J$1,$B$458, ""))</f>
        <v/>
      </c>
      <c r="K462" s="10" t="str">
        <f>IF($B$458="","",IF(VLOOKUP($B$458,Samples!$A$3:$D$100,2,FALSE)='Intermediate Lookups'!$A3&amp;'Intermediate Lookups'!K$1,$B$458, ""))</f>
        <v/>
      </c>
      <c r="L462" s="10" t="str">
        <f>IF($B$458="","",IF(VLOOKUP($B$458,Samples!$A$3:$D$100,2,FALSE)='Intermediate Lookups'!$A3&amp;'Intermediate Lookups'!L$1,$B$458, ""))</f>
        <v/>
      </c>
      <c r="M462" s="10" t="str">
        <f>IF($B$458="","",IF(VLOOKUP($B$458,Samples!$A$3:$D$100,2,FALSE)='Intermediate Lookups'!$A3&amp;'Intermediate Lookups'!M$1,$B$458, ""))</f>
        <v/>
      </c>
    </row>
    <row r="463" spans="1:14" x14ac:dyDescent="0.25">
      <c r="A463" t="str">
        <f>IF(B458="","","C")</f>
        <v/>
      </c>
      <c r="B463" s="10" t="str">
        <f>IF($B$458="","",IF(VLOOKUP($B$458,Samples!$A$3:$D$100,2,FALSE)='Intermediate Lookups'!$A4&amp;'Intermediate Lookups'!B$1,$B$458, ""))</f>
        <v/>
      </c>
      <c r="C463" s="10" t="str">
        <f>IF($B$458="","",IF(VLOOKUP($B$458,Samples!$A$3:$D$100,2,FALSE)='Intermediate Lookups'!$A4&amp;'Intermediate Lookups'!C$1,$B$458, ""))</f>
        <v/>
      </c>
      <c r="D463" s="10" t="str">
        <f>IF($B$458="","",IF(VLOOKUP($B$458,Samples!$A$3:$D$100,2,FALSE)='Intermediate Lookups'!$A4&amp;'Intermediate Lookups'!D$1,$B$458, ""))</f>
        <v/>
      </c>
      <c r="E463" s="10" t="str">
        <f>IF($B$458="","",IF(VLOOKUP($B$458,Samples!$A$3:$D$100,2,FALSE)='Intermediate Lookups'!$A4&amp;'Intermediate Lookups'!E$1,$B$458, ""))</f>
        <v/>
      </c>
      <c r="F463" s="10" t="str">
        <f>IF($B$458="","",IF(VLOOKUP($B$458,Samples!$A$3:$D$100,2,FALSE)='Intermediate Lookups'!$A4&amp;'Intermediate Lookups'!F$1,$B$458, ""))</f>
        <v/>
      </c>
      <c r="G463" s="10" t="str">
        <f>IF($B$458="","",IF(VLOOKUP($B$458,Samples!$A$3:$D$100,2,FALSE)='Intermediate Lookups'!$A4&amp;'Intermediate Lookups'!G$1,$B$458, ""))</f>
        <v/>
      </c>
      <c r="H463" s="10" t="str">
        <f>IF($B$458="","",IF(VLOOKUP($B$458,Samples!$A$3:$D$100,2,FALSE)='Intermediate Lookups'!$A4&amp;'Intermediate Lookups'!H$1,$B$458, ""))</f>
        <v/>
      </c>
      <c r="I463" s="10" t="str">
        <f>IF($B$458="","",IF(VLOOKUP($B$458,Samples!$A$3:$D$100,2,FALSE)='Intermediate Lookups'!$A4&amp;'Intermediate Lookups'!I$1,$B$458, ""))</f>
        <v/>
      </c>
      <c r="J463" s="10" t="str">
        <f>IF($B$458="","",IF(VLOOKUP($B$458,Samples!$A$3:$D$100,2,FALSE)='Intermediate Lookups'!$A4&amp;'Intermediate Lookups'!J$1,$B$458, ""))</f>
        <v/>
      </c>
      <c r="K463" s="10" t="str">
        <f>IF($B$458="","",IF(VLOOKUP($B$458,Samples!$A$3:$D$100,2,FALSE)='Intermediate Lookups'!$A4&amp;'Intermediate Lookups'!K$1,$B$458, ""))</f>
        <v/>
      </c>
      <c r="L463" s="10" t="str">
        <f>IF($B$458="","",IF(VLOOKUP($B$458,Samples!$A$3:$D$100,2,FALSE)='Intermediate Lookups'!$A4&amp;'Intermediate Lookups'!L$1,$B$458, ""))</f>
        <v/>
      </c>
      <c r="M463" s="10" t="str">
        <f>IF($B$458="","",IF(VLOOKUP($B$458,Samples!$A$3:$D$100,2,FALSE)='Intermediate Lookups'!$A4&amp;'Intermediate Lookups'!M$1,$B$458, ""))</f>
        <v/>
      </c>
    </row>
    <row r="464" spans="1:14" x14ac:dyDescent="0.25">
      <c r="A464" t="str">
        <f>IF(B458="","","D")</f>
        <v/>
      </c>
      <c r="B464" s="10" t="str">
        <f>IF($B$458="","",IF(VLOOKUP($B$458,Samples!$A$3:$D$100,2,FALSE)='Intermediate Lookups'!$A5&amp;'Intermediate Lookups'!B$1,$B$458, ""))</f>
        <v/>
      </c>
      <c r="C464" s="10" t="str">
        <f>IF($B$458="","",IF(VLOOKUP($B$458,Samples!$A$3:$D$100,2,FALSE)='Intermediate Lookups'!$A5&amp;'Intermediate Lookups'!C$1,$B$458, ""))</f>
        <v/>
      </c>
      <c r="D464" s="10" t="str">
        <f>IF($B$458="","",IF(VLOOKUP($B$458,Samples!$A$3:$D$100,2,FALSE)='Intermediate Lookups'!$A5&amp;'Intermediate Lookups'!D$1,$B$458, ""))</f>
        <v/>
      </c>
      <c r="E464" s="10" t="str">
        <f>IF($B$458="","",IF(VLOOKUP($B$458,Samples!$A$3:$D$100,2,FALSE)='Intermediate Lookups'!$A5&amp;'Intermediate Lookups'!E$1,$B$458, ""))</f>
        <v/>
      </c>
      <c r="F464" s="10" t="str">
        <f>IF($B$458="","",IF(VLOOKUP($B$458,Samples!$A$3:$D$100,2,FALSE)='Intermediate Lookups'!$A5&amp;'Intermediate Lookups'!F$1,$B$458, ""))</f>
        <v/>
      </c>
      <c r="G464" s="10" t="str">
        <f>IF($B$458="","",IF(VLOOKUP($B$458,Samples!$A$3:$D$100,2,FALSE)='Intermediate Lookups'!$A5&amp;'Intermediate Lookups'!G$1,$B$458, ""))</f>
        <v/>
      </c>
      <c r="H464" s="10" t="str">
        <f>IF($B$458="","",IF(VLOOKUP($B$458,Samples!$A$3:$D$100,2,FALSE)='Intermediate Lookups'!$A5&amp;'Intermediate Lookups'!H$1,$B$458, ""))</f>
        <v/>
      </c>
      <c r="I464" s="10" t="str">
        <f>IF($B$458="","",IF(VLOOKUP($B$458,Samples!$A$3:$D$100,2,FALSE)='Intermediate Lookups'!$A5&amp;'Intermediate Lookups'!I$1,$B$458, ""))</f>
        <v/>
      </c>
      <c r="J464" s="10" t="str">
        <f>IF($B$458="","",IF(VLOOKUP($B$458,Samples!$A$3:$D$100,2,FALSE)='Intermediate Lookups'!$A5&amp;'Intermediate Lookups'!J$1,$B$458, ""))</f>
        <v/>
      </c>
      <c r="K464" s="10" t="str">
        <f>IF($B$458="","",IF(VLOOKUP($B$458,Samples!$A$3:$D$100,2,FALSE)='Intermediate Lookups'!$A5&amp;'Intermediate Lookups'!K$1,$B$458, ""))</f>
        <v/>
      </c>
      <c r="L464" s="10" t="str">
        <f>IF($B$458="","",IF(VLOOKUP($B$458,Samples!$A$3:$D$100,2,FALSE)='Intermediate Lookups'!$A5&amp;'Intermediate Lookups'!L$1,$B$458, ""))</f>
        <v/>
      </c>
      <c r="M464" s="10" t="str">
        <f>IF($B$458="","",IF(VLOOKUP($B$458,Samples!$A$3:$D$100,2,FALSE)='Intermediate Lookups'!$A5&amp;'Intermediate Lookups'!M$1,$B$458, ""))</f>
        <v/>
      </c>
    </row>
    <row r="465" spans="1:14" x14ac:dyDescent="0.25">
      <c r="A465" t="str">
        <f>IF(B458="","","E")</f>
        <v/>
      </c>
      <c r="B465" s="10" t="str">
        <f>IF($B$458="","",IF(VLOOKUP($B$458,Samples!$A$3:$D$100,2,FALSE)='Intermediate Lookups'!$A6&amp;'Intermediate Lookups'!B$1,$B$458, ""))</f>
        <v/>
      </c>
      <c r="C465" s="10" t="str">
        <f>IF($B$458="","",IF(VLOOKUP($B$458,Samples!$A$3:$D$100,2,FALSE)='Intermediate Lookups'!$A6&amp;'Intermediate Lookups'!C$1,$B$458, ""))</f>
        <v/>
      </c>
      <c r="D465" s="10" t="str">
        <f>IF($B$458="","",IF(VLOOKUP($B$458,Samples!$A$3:$D$100,2,FALSE)='Intermediate Lookups'!$A6&amp;'Intermediate Lookups'!D$1,$B$458, ""))</f>
        <v/>
      </c>
      <c r="E465" s="10" t="str">
        <f>IF($B$458="","",IF(VLOOKUP($B$458,Samples!$A$3:$D$100,2,FALSE)='Intermediate Lookups'!$A6&amp;'Intermediate Lookups'!E$1,$B$458, ""))</f>
        <v/>
      </c>
      <c r="F465" s="10" t="str">
        <f>IF($B$458="","",IF(VLOOKUP($B$458,Samples!$A$3:$D$100,2,FALSE)='Intermediate Lookups'!$A6&amp;'Intermediate Lookups'!F$1,$B$458, ""))</f>
        <v/>
      </c>
      <c r="G465" s="10" t="str">
        <f>IF($B$458="","",IF(VLOOKUP($B$458,Samples!$A$3:$D$100,2,FALSE)='Intermediate Lookups'!$A6&amp;'Intermediate Lookups'!G$1,$B$458, ""))</f>
        <v/>
      </c>
      <c r="H465" s="10" t="str">
        <f>IF($B$458="","",IF(VLOOKUP($B$458,Samples!$A$3:$D$100,2,FALSE)='Intermediate Lookups'!$A6&amp;'Intermediate Lookups'!H$1,$B$458, ""))</f>
        <v/>
      </c>
      <c r="I465" s="10" t="str">
        <f>IF($B$458="","",IF(VLOOKUP($B$458,Samples!$A$3:$D$100,2,FALSE)='Intermediate Lookups'!$A6&amp;'Intermediate Lookups'!I$1,$B$458, ""))</f>
        <v/>
      </c>
      <c r="J465" s="10" t="str">
        <f>IF($B$458="","",IF(VLOOKUP($B$458,Samples!$A$3:$D$100,2,FALSE)='Intermediate Lookups'!$A6&amp;'Intermediate Lookups'!J$1,$B$458, ""))</f>
        <v/>
      </c>
      <c r="K465" s="10" t="str">
        <f>IF($B$458="","",IF(VLOOKUP($B$458,Samples!$A$3:$D$100,2,FALSE)='Intermediate Lookups'!$A6&amp;'Intermediate Lookups'!K$1,$B$458, ""))</f>
        <v/>
      </c>
      <c r="L465" s="10" t="str">
        <f>IF($B$458="","",IF(VLOOKUP($B$458,Samples!$A$3:$D$100,2,FALSE)='Intermediate Lookups'!$A6&amp;'Intermediate Lookups'!L$1,$B$458, ""))</f>
        <v/>
      </c>
      <c r="M465" s="10" t="str">
        <f>IF($B$458="","",IF(VLOOKUP($B$458,Samples!$A$3:$D$100,2,FALSE)='Intermediate Lookups'!$A6&amp;'Intermediate Lookups'!M$1,$B$458, ""))</f>
        <v/>
      </c>
    </row>
    <row r="466" spans="1:14" x14ac:dyDescent="0.25">
      <c r="A466" t="str">
        <f>IF(B458="","","F")</f>
        <v/>
      </c>
      <c r="B466" s="10" t="str">
        <f>IF($B$458="","",IF(VLOOKUP($B$458,Samples!$A$3:$D$100,2,FALSE)='Intermediate Lookups'!$A7&amp;'Intermediate Lookups'!B$1,$B$458, ""))</f>
        <v/>
      </c>
      <c r="C466" s="10" t="str">
        <f>IF($B$458="","",IF(VLOOKUP($B$458,Samples!$A$3:$D$100,2,FALSE)='Intermediate Lookups'!$A7&amp;'Intermediate Lookups'!C$1,$B$458, ""))</f>
        <v/>
      </c>
      <c r="D466" s="10" t="str">
        <f>IF($B$458="","",IF(VLOOKUP($B$458,Samples!$A$3:$D$100,2,FALSE)='Intermediate Lookups'!$A7&amp;'Intermediate Lookups'!D$1,$B$458, ""))</f>
        <v/>
      </c>
      <c r="E466" s="10" t="str">
        <f>IF($B$458="","",IF(VLOOKUP($B$458,Samples!$A$3:$D$100,2,FALSE)='Intermediate Lookups'!$A7&amp;'Intermediate Lookups'!E$1,$B$458, ""))</f>
        <v/>
      </c>
      <c r="F466" s="10" t="str">
        <f>IF($B$458="","",IF(VLOOKUP($B$458,Samples!$A$3:$D$100,2,FALSE)='Intermediate Lookups'!$A7&amp;'Intermediate Lookups'!F$1,$B$458, ""))</f>
        <v/>
      </c>
      <c r="G466" s="10" t="str">
        <f>IF($B$458="","",IF(VLOOKUP($B$458,Samples!$A$3:$D$100,2,FALSE)='Intermediate Lookups'!$A7&amp;'Intermediate Lookups'!G$1,$B$458, ""))</f>
        <v/>
      </c>
      <c r="H466" s="10" t="str">
        <f>IF($B$458="","",IF(VLOOKUP($B$458,Samples!$A$3:$D$100,2,FALSE)='Intermediate Lookups'!$A7&amp;'Intermediate Lookups'!H$1,$B$458, ""))</f>
        <v/>
      </c>
      <c r="I466" s="10" t="str">
        <f>IF($B$458="","",IF(VLOOKUP($B$458,Samples!$A$3:$D$100,2,FALSE)='Intermediate Lookups'!$A7&amp;'Intermediate Lookups'!I$1,$B$458, ""))</f>
        <v/>
      </c>
      <c r="J466" s="10" t="str">
        <f>IF($B$458="","",IF(VLOOKUP($B$458,Samples!$A$3:$D$100,2,FALSE)='Intermediate Lookups'!$A7&amp;'Intermediate Lookups'!J$1,$B$458, ""))</f>
        <v/>
      </c>
      <c r="K466" s="10" t="str">
        <f>IF($B$458="","",IF(VLOOKUP($B$458,Samples!$A$3:$D$100,2,FALSE)='Intermediate Lookups'!$A7&amp;'Intermediate Lookups'!K$1,$B$458, ""))</f>
        <v/>
      </c>
      <c r="L466" s="10" t="str">
        <f>IF($B$458="","",IF(VLOOKUP($B$458,Samples!$A$3:$D$100,2,FALSE)='Intermediate Lookups'!$A7&amp;'Intermediate Lookups'!L$1,$B$458, ""))</f>
        <v/>
      </c>
      <c r="M466" s="10" t="str">
        <f>IF($B$458="","",IF(VLOOKUP($B$458,Samples!$A$3:$D$100,2,FALSE)='Intermediate Lookups'!$A7&amp;'Intermediate Lookups'!M$1,$B$458, ""))</f>
        <v/>
      </c>
    </row>
    <row r="467" spans="1:14" x14ac:dyDescent="0.25">
      <c r="A467" t="str">
        <f>IF(B458="","","G")</f>
        <v/>
      </c>
      <c r="B467" s="10" t="str">
        <f>IF($B$458="","",IF(VLOOKUP($B$458,Samples!$A$3:$D$100,2,FALSE)='Intermediate Lookups'!$A8&amp;'Intermediate Lookups'!B$1,$B$458, ""))</f>
        <v/>
      </c>
      <c r="C467" s="10" t="str">
        <f>IF($B$458="","",IF(VLOOKUP($B$458,Samples!$A$3:$D$100,2,FALSE)='Intermediate Lookups'!$A8&amp;'Intermediate Lookups'!C$1,$B$458, ""))</f>
        <v/>
      </c>
      <c r="D467" s="10" t="str">
        <f>IF($B$458="","",IF(VLOOKUP($B$458,Samples!$A$3:$D$100,2,FALSE)='Intermediate Lookups'!$A8&amp;'Intermediate Lookups'!D$1,$B$458, ""))</f>
        <v/>
      </c>
      <c r="E467" s="10" t="str">
        <f>IF($B$458="","",IF(VLOOKUP($B$458,Samples!$A$3:$D$100,2,FALSE)='Intermediate Lookups'!$A8&amp;'Intermediate Lookups'!E$1,$B$458, ""))</f>
        <v/>
      </c>
      <c r="F467" s="10" t="str">
        <f>IF($B$458="","",IF(VLOOKUP($B$458,Samples!$A$3:$D$100,2,FALSE)='Intermediate Lookups'!$A8&amp;'Intermediate Lookups'!F$1,$B$458, ""))</f>
        <v/>
      </c>
      <c r="G467" s="10" t="str">
        <f>IF($B$458="","",IF(VLOOKUP($B$458,Samples!$A$3:$D$100,2,FALSE)='Intermediate Lookups'!$A8&amp;'Intermediate Lookups'!G$1,$B$458, ""))</f>
        <v/>
      </c>
      <c r="H467" s="10" t="str">
        <f>IF($B$458="","",IF(VLOOKUP($B$458,Samples!$A$3:$D$100,2,FALSE)='Intermediate Lookups'!$A8&amp;'Intermediate Lookups'!H$1,$B$458, ""))</f>
        <v/>
      </c>
      <c r="I467" s="10" t="str">
        <f>IF($B$458="","",IF(VLOOKUP($B$458,Samples!$A$3:$D$100,2,FALSE)='Intermediate Lookups'!$A8&amp;'Intermediate Lookups'!I$1,$B$458, ""))</f>
        <v/>
      </c>
      <c r="J467" s="10" t="str">
        <f>IF($B$458="","",IF(VLOOKUP($B$458,Samples!$A$3:$D$100,2,FALSE)='Intermediate Lookups'!$A8&amp;'Intermediate Lookups'!J$1,$B$458, ""))</f>
        <v/>
      </c>
      <c r="K467" s="10" t="str">
        <f>IF($B$458="","",IF(VLOOKUP($B$458,Samples!$A$3:$D$100,2,FALSE)='Intermediate Lookups'!$A8&amp;'Intermediate Lookups'!K$1,$B$458, ""))</f>
        <v/>
      </c>
      <c r="L467" s="10" t="str">
        <f>IF($B$458="","",IF(VLOOKUP($B$458,Samples!$A$3:$D$100,2,FALSE)='Intermediate Lookups'!$A8&amp;'Intermediate Lookups'!L$1,$B$458, ""))</f>
        <v/>
      </c>
      <c r="M467" s="10" t="str">
        <f>IF($B$458="","",IF(VLOOKUP($B$458,Samples!$A$3:$D$100,2,FALSE)='Intermediate Lookups'!$A8&amp;'Intermediate Lookups'!M$1,$B$458, ""))</f>
        <v/>
      </c>
    </row>
    <row r="468" spans="1:14" x14ac:dyDescent="0.25">
      <c r="A468" t="str">
        <f>IF(B458="","","H")</f>
        <v/>
      </c>
      <c r="B468" s="10" t="str">
        <f>IF($B$458="","",IF(VLOOKUP($B$458,Samples!$A$3:$D$100,2,FALSE)='Intermediate Lookups'!$A9&amp;'Intermediate Lookups'!B$1,$B$458, ""))</f>
        <v/>
      </c>
      <c r="C468" s="10" t="str">
        <f>IF($B$458="","",IF(VLOOKUP($B$458,Samples!$A$3:$D$100,2,FALSE)='Intermediate Lookups'!$A9&amp;'Intermediate Lookups'!C$1,$B$458, ""))</f>
        <v/>
      </c>
      <c r="D468" s="10" t="str">
        <f>IF($B$458="","",IF(VLOOKUP($B$458,Samples!$A$3:$D$100,2,FALSE)='Intermediate Lookups'!$A9&amp;'Intermediate Lookups'!D$1,$B$458, ""))</f>
        <v/>
      </c>
      <c r="E468" s="10" t="str">
        <f>IF($B$458="","",IF(VLOOKUP($B$458,Samples!$A$3:$D$100,2,FALSE)='Intermediate Lookups'!$A9&amp;'Intermediate Lookups'!E$1,$B$458, ""))</f>
        <v/>
      </c>
      <c r="F468" s="10" t="str">
        <f>IF($B$458="","",IF(VLOOKUP($B$458,Samples!$A$3:$D$100,2,FALSE)='Intermediate Lookups'!$A9&amp;'Intermediate Lookups'!F$1,$B$458, ""))</f>
        <v/>
      </c>
      <c r="G468" s="10" t="str">
        <f>IF($B$458="","",IF(VLOOKUP($B$458,Samples!$A$3:$D$100,2,FALSE)='Intermediate Lookups'!$A9&amp;'Intermediate Lookups'!G$1,$B$458, ""))</f>
        <v/>
      </c>
      <c r="H468" s="10" t="str">
        <f>IF($B$458="","",IF(VLOOKUP($B$458,Samples!$A$3:$D$100,2,FALSE)='Intermediate Lookups'!$A9&amp;'Intermediate Lookups'!H$1,$B$458, ""))</f>
        <v/>
      </c>
      <c r="I468" s="10" t="str">
        <f>IF($B$458="","",IF(VLOOKUP($B$458,Samples!$A$3:$D$100,2,FALSE)='Intermediate Lookups'!$A9&amp;'Intermediate Lookups'!I$1,$B$458, ""))</f>
        <v/>
      </c>
      <c r="J468" s="10" t="str">
        <f>IF($B$458="","",IF(VLOOKUP($B$458,Samples!$A$3:$D$100,2,FALSE)='Intermediate Lookups'!$A9&amp;'Intermediate Lookups'!J$1,$B$458, ""))</f>
        <v/>
      </c>
      <c r="K468" s="10" t="str">
        <f>IF($B$458="","",IF(VLOOKUP($B$458,Samples!$A$3:$D$100,2,FALSE)='Intermediate Lookups'!$A9&amp;'Intermediate Lookups'!K$1,$B$458, ""))</f>
        <v/>
      </c>
      <c r="L468" s="10" t="str">
        <f>IF($B$458="","",IF(VLOOKUP($B$458,Samples!$A$3:$D$100,2,FALSE)='Intermediate Lookups'!$A9&amp;'Intermediate Lookups'!L$1,$B$458, ""))</f>
        <v/>
      </c>
      <c r="M468" s="10" t="str">
        <f>IF($B$458="","",IF(VLOOKUP($B$458,Samples!$A$3:$D$100,2,FALSE)='Intermediate Lookups'!$A9&amp;'Intermediate Lookups'!M$1,$B$458, ""))</f>
        <v/>
      </c>
    </row>
    <row r="470" spans="1:14" x14ac:dyDescent="0.25">
      <c r="A470" t="str">
        <f>IF(B470="","","Pipetting step")</f>
        <v/>
      </c>
      <c r="B470" t="str">
        <f>IF(ISBLANK(Samples!A92),"",Samples!A92)</f>
        <v/>
      </c>
      <c r="C470" t="str">
        <f>IF(B470="","",VLOOKUP(B470,Samples!$A$3:$D$100,4,FALSE))</f>
        <v/>
      </c>
      <c r="D470" t="str">
        <f>IF(B470="","",8)</f>
        <v/>
      </c>
      <c r="E470" t="str">
        <f>IF(B470="","",12)</f>
        <v/>
      </c>
      <c r="F470" t="str">
        <f>IF(B470="","","Standard")</f>
        <v/>
      </c>
      <c r="G470" t="str">
        <f>IF(B470="","","Color")</f>
        <v/>
      </c>
      <c r="I470" t="str">
        <f>IF(B470="","",6)</f>
        <v/>
      </c>
      <c r="J470" t="str">
        <f>IF(B470="","",6)</f>
        <v/>
      </c>
      <c r="K470" t="str">
        <f>IF(B470="","","Normal")</f>
        <v/>
      </c>
      <c r="L470" t="str">
        <f>IF(B470="","","Single-channel")</f>
        <v/>
      </c>
      <c r="M470" t="str">
        <f>IF(B470="","","No")</f>
        <v/>
      </c>
      <c r="N470" t="str">
        <f>IF(B470="","","No")</f>
        <v/>
      </c>
    </row>
    <row r="471" spans="1:14" x14ac:dyDescent="0.25">
      <c r="M471" t="str">
        <f>IF(B470="","","Per well")</f>
        <v/>
      </c>
      <c r="N471" t="str">
        <f>IF(B470="","","On source")</f>
        <v/>
      </c>
    </row>
    <row r="472" spans="1:14" x14ac:dyDescent="0.25">
      <c r="B472" t="str">
        <f>IF(B470="","",1)</f>
        <v/>
      </c>
      <c r="C472" t="str">
        <f>IF(B470="","",2)</f>
        <v/>
      </c>
      <c r="D472" t="str">
        <f>IF(B470="","",3)</f>
        <v/>
      </c>
      <c r="E472" t="str">
        <f>IF(B470="","",4)</f>
        <v/>
      </c>
      <c r="F472" t="str">
        <f>IF(B470="","",5)</f>
        <v/>
      </c>
      <c r="G472" t="str">
        <f>IF(B470="","",6)</f>
        <v/>
      </c>
      <c r="H472" t="str">
        <f>IF(B470="","",7)</f>
        <v/>
      </c>
      <c r="I472" t="str">
        <f>IF(B470="","",8)</f>
        <v/>
      </c>
      <c r="J472" t="str">
        <f>IF(B470="","",9)</f>
        <v/>
      </c>
      <c r="K472" t="str">
        <f>IF(B470="","",10)</f>
        <v/>
      </c>
      <c r="L472" t="str">
        <f>IF(B470="","",11)</f>
        <v/>
      </c>
      <c r="M472" t="str">
        <f>IF(B470="","",12)</f>
        <v/>
      </c>
    </row>
    <row r="473" spans="1:14" x14ac:dyDescent="0.25">
      <c r="A473" t="str">
        <f>IF(B470="","","A")</f>
        <v/>
      </c>
      <c r="B473" s="10" t="str">
        <f>IF($B$470="","",IF(VLOOKUP($B$470,Samples!$A$3:$D$100,2,FALSE)='Intermediate Lookups'!$A2&amp;'Intermediate Lookups'!B$1,$B$470, ""))</f>
        <v/>
      </c>
      <c r="C473" s="10" t="str">
        <f>IF($B$470="","",IF(VLOOKUP($B$470,Samples!$A$3:$D$100,2,FALSE)='Intermediate Lookups'!$A2&amp;'Intermediate Lookups'!C$1,$B$470, ""))</f>
        <v/>
      </c>
      <c r="D473" s="10" t="str">
        <f>IF($B$470="","",IF(VLOOKUP($B$470,Samples!$A$3:$D$100,2,FALSE)='Intermediate Lookups'!$A2&amp;'Intermediate Lookups'!D$1,$B$470, ""))</f>
        <v/>
      </c>
      <c r="E473" s="10" t="str">
        <f>IF($B$470="","",IF(VLOOKUP($B$470,Samples!$A$3:$D$100,2,FALSE)='Intermediate Lookups'!$A2&amp;'Intermediate Lookups'!E$1,$B$470, ""))</f>
        <v/>
      </c>
      <c r="F473" s="10" t="str">
        <f>IF($B$470="","",IF(VLOOKUP($B$470,Samples!$A$3:$D$100,2,FALSE)='Intermediate Lookups'!$A2&amp;'Intermediate Lookups'!F$1,$B$470, ""))</f>
        <v/>
      </c>
      <c r="G473" s="10" t="str">
        <f>IF($B$470="","",IF(VLOOKUP($B$470,Samples!$A$3:$D$100,2,FALSE)='Intermediate Lookups'!$A2&amp;'Intermediate Lookups'!G$1,$B$470, ""))</f>
        <v/>
      </c>
      <c r="H473" s="10" t="str">
        <f>IF($B$470="","",IF(VLOOKUP($B$470,Samples!$A$3:$D$100,2,FALSE)='Intermediate Lookups'!$A2&amp;'Intermediate Lookups'!H$1,$B$470, ""))</f>
        <v/>
      </c>
      <c r="I473" s="10" t="str">
        <f>IF($B$470="","",IF(VLOOKUP($B$470,Samples!$A$3:$D$100,2,FALSE)='Intermediate Lookups'!$A2&amp;'Intermediate Lookups'!I$1,$B$470, ""))</f>
        <v/>
      </c>
      <c r="J473" s="10" t="str">
        <f>IF($B$470="","",IF(VLOOKUP($B$470,Samples!$A$3:$D$100,2,FALSE)='Intermediate Lookups'!$A2&amp;'Intermediate Lookups'!J$1,$B$470, ""))</f>
        <v/>
      </c>
      <c r="K473" s="10" t="str">
        <f>IF($B$470="","",IF(VLOOKUP($B$470,Samples!$A$3:$D$100,2,FALSE)='Intermediate Lookups'!$A2&amp;'Intermediate Lookups'!K$1,$B$470, ""))</f>
        <v/>
      </c>
      <c r="L473" s="10" t="str">
        <f>IF($B$470="","",IF(VLOOKUP($B$470,Samples!$A$3:$D$100,2,FALSE)='Intermediate Lookups'!$A2&amp;'Intermediate Lookups'!L$1,$B$470, ""))</f>
        <v/>
      </c>
      <c r="M473" s="10" t="str">
        <f>IF($B$470="","",IF(VLOOKUP($B$470,Samples!$A$3:$D$100,2,FALSE)='Intermediate Lookups'!$A2&amp;'Intermediate Lookups'!M$1,$B$470, ""))</f>
        <v/>
      </c>
    </row>
    <row r="474" spans="1:14" x14ac:dyDescent="0.25">
      <c r="A474" t="str">
        <f>IF(B470="","","B")</f>
        <v/>
      </c>
      <c r="B474" s="10" t="str">
        <f>IF($B$470="","",IF(VLOOKUP($B$470,Samples!$A$3:$D$100,2,FALSE)='Intermediate Lookups'!$A3&amp;'Intermediate Lookups'!B$1,$B$470, ""))</f>
        <v/>
      </c>
      <c r="C474" s="10" t="str">
        <f>IF($B$470="","",IF(VLOOKUP($B$470,Samples!$A$3:$D$100,2,FALSE)='Intermediate Lookups'!$A3&amp;'Intermediate Lookups'!C$1,$B$470, ""))</f>
        <v/>
      </c>
      <c r="D474" s="10" t="str">
        <f>IF($B$470="","",IF(VLOOKUP($B$470,Samples!$A$3:$D$100,2,FALSE)='Intermediate Lookups'!$A3&amp;'Intermediate Lookups'!D$1,$B$470, ""))</f>
        <v/>
      </c>
      <c r="E474" s="10" t="str">
        <f>IF($B$470="","",IF(VLOOKUP($B$470,Samples!$A$3:$D$100,2,FALSE)='Intermediate Lookups'!$A3&amp;'Intermediate Lookups'!E$1,$B$470, ""))</f>
        <v/>
      </c>
      <c r="F474" s="10" t="str">
        <f>IF($B$470="","",IF(VLOOKUP($B$470,Samples!$A$3:$D$100,2,FALSE)='Intermediate Lookups'!$A3&amp;'Intermediate Lookups'!F$1,$B$470, ""))</f>
        <v/>
      </c>
      <c r="G474" s="10" t="str">
        <f>IF($B$470="","",IF(VLOOKUP($B$470,Samples!$A$3:$D$100,2,FALSE)='Intermediate Lookups'!$A3&amp;'Intermediate Lookups'!G$1,$B$470, ""))</f>
        <v/>
      </c>
      <c r="H474" s="10" t="str">
        <f>IF($B$470="","",IF(VLOOKUP($B$470,Samples!$A$3:$D$100,2,FALSE)='Intermediate Lookups'!$A3&amp;'Intermediate Lookups'!H$1,$B$470, ""))</f>
        <v/>
      </c>
      <c r="I474" s="10" t="str">
        <f>IF($B$470="","",IF(VLOOKUP($B$470,Samples!$A$3:$D$100,2,FALSE)='Intermediate Lookups'!$A3&amp;'Intermediate Lookups'!I$1,$B$470, ""))</f>
        <v/>
      </c>
      <c r="J474" s="10" t="str">
        <f>IF($B$470="","",IF(VLOOKUP($B$470,Samples!$A$3:$D$100,2,FALSE)='Intermediate Lookups'!$A3&amp;'Intermediate Lookups'!J$1,$B$470, ""))</f>
        <v/>
      </c>
      <c r="K474" s="10" t="str">
        <f>IF($B$470="","",IF(VLOOKUP($B$470,Samples!$A$3:$D$100,2,FALSE)='Intermediate Lookups'!$A3&amp;'Intermediate Lookups'!K$1,$B$470, ""))</f>
        <v/>
      </c>
      <c r="L474" s="10" t="str">
        <f>IF($B$470="","",IF(VLOOKUP($B$470,Samples!$A$3:$D$100,2,FALSE)='Intermediate Lookups'!$A3&amp;'Intermediate Lookups'!L$1,$B$470, ""))</f>
        <v/>
      </c>
      <c r="M474" s="10" t="str">
        <f>IF($B$470="","",IF(VLOOKUP($B$470,Samples!$A$3:$D$100,2,FALSE)='Intermediate Lookups'!$A3&amp;'Intermediate Lookups'!M$1,$B$470, ""))</f>
        <v/>
      </c>
    </row>
    <row r="475" spans="1:14" x14ac:dyDescent="0.25">
      <c r="A475" t="str">
        <f>IF(B470="","","C")</f>
        <v/>
      </c>
      <c r="B475" s="10" t="str">
        <f>IF($B$470="","",IF(VLOOKUP($B$470,Samples!$A$3:$D$100,2,FALSE)='Intermediate Lookups'!$A4&amp;'Intermediate Lookups'!B$1,$B$470, ""))</f>
        <v/>
      </c>
      <c r="C475" s="10" t="str">
        <f>IF($B$470="","",IF(VLOOKUP($B$470,Samples!$A$3:$D$100,2,FALSE)='Intermediate Lookups'!$A4&amp;'Intermediate Lookups'!C$1,$B$470, ""))</f>
        <v/>
      </c>
      <c r="D475" s="10" t="str">
        <f>IF($B$470="","",IF(VLOOKUP($B$470,Samples!$A$3:$D$100,2,FALSE)='Intermediate Lookups'!$A4&amp;'Intermediate Lookups'!D$1,$B$470, ""))</f>
        <v/>
      </c>
      <c r="E475" s="10" t="str">
        <f>IF($B$470="","",IF(VLOOKUP($B$470,Samples!$A$3:$D$100,2,FALSE)='Intermediate Lookups'!$A4&amp;'Intermediate Lookups'!E$1,$B$470, ""))</f>
        <v/>
      </c>
      <c r="F475" s="10" t="str">
        <f>IF($B$470="","",IF(VLOOKUP($B$470,Samples!$A$3:$D$100,2,FALSE)='Intermediate Lookups'!$A4&amp;'Intermediate Lookups'!F$1,$B$470, ""))</f>
        <v/>
      </c>
      <c r="G475" s="10" t="str">
        <f>IF($B$470="","",IF(VLOOKUP($B$470,Samples!$A$3:$D$100,2,FALSE)='Intermediate Lookups'!$A4&amp;'Intermediate Lookups'!G$1,$B$470, ""))</f>
        <v/>
      </c>
      <c r="H475" s="10" t="str">
        <f>IF($B$470="","",IF(VLOOKUP($B$470,Samples!$A$3:$D$100,2,FALSE)='Intermediate Lookups'!$A4&amp;'Intermediate Lookups'!H$1,$B$470, ""))</f>
        <v/>
      </c>
      <c r="I475" s="10" t="str">
        <f>IF($B$470="","",IF(VLOOKUP($B$470,Samples!$A$3:$D$100,2,FALSE)='Intermediate Lookups'!$A4&amp;'Intermediate Lookups'!I$1,$B$470, ""))</f>
        <v/>
      </c>
      <c r="J475" s="10" t="str">
        <f>IF($B$470="","",IF(VLOOKUP($B$470,Samples!$A$3:$D$100,2,FALSE)='Intermediate Lookups'!$A4&amp;'Intermediate Lookups'!J$1,$B$470, ""))</f>
        <v/>
      </c>
      <c r="K475" s="10" t="str">
        <f>IF($B$470="","",IF(VLOOKUP($B$470,Samples!$A$3:$D$100,2,FALSE)='Intermediate Lookups'!$A4&amp;'Intermediate Lookups'!K$1,$B$470, ""))</f>
        <v/>
      </c>
      <c r="L475" s="10" t="str">
        <f>IF($B$470="","",IF(VLOOKUP($B$470,Samples!$A$3:$D$100,2,FALSE)='Intermediate Lookups'!$A4&amp;'Intermediate Lookups'!L$1,$B$470, ""))</f>
        <v/>
      </c>
      <c r="M475" s="10" t="str">
        <f>IF($B$470="","",IF(VLOOKUP($B$470,Samples!$A$3:$D$100,2,FALSE)='Intermediate Lookups'!$A4&amp;'Intermediate Lookups'!M$1,$B$470, ""))</f>
        <v/>
      </c>
    </row>
    <row r="476" spans="1:14" x14ac:dyDescent="0.25">
      <c r="A476" t="str">
        <f>IF(B470="","","D")</f>
        <v/>
      </c>
      <c r="B476" s="10" t="str">
        <f>IF($B$470="","",IF(VLOOKUP($B$470,Samples!$A$3:$D$100,2,FALSE)='Intermediate Lookups'!$A5&amp;'Intermediate Lookups'!B$1,$B$470, ""))</f>
        <v/>
      </c>
      <c r="C476" s="10" t="str">
        <f>IF($B$470="","",IF(VLOOKUP($B$470,Samples!$A$3:$D$100,2,FALSE)='Intermediate Lookups'!$A5&amp;'Intermediate Lookups'!C$1,$B$470, ""))</f>
        <v/>
      </c>
      <c r="D476" s="10" t="str">
        <f>IF($B$470="","",IF(VLOOKUP($B$470,Samples!$A$3:$D$100,2,FALSE)='Intermediate Lookups'!$A5&amp;'Intermediate Lookups'!D$1,$B$470, ""))</f>
        <v/>
      </c>
      <c r="E476" s="10" t="str">
        <f>IF($B$470="","",IF(VLOOKUP($B$470,Samples!$A$3:$D$100,2,FALSE)='Intermediate Lookups'!$A5&amp;'Intermediate Lookups'!E$1,$B$470, ""))</f>
        <v/>
      </c>
      <c r="F476" s="10" t="str">
        <f>IF($B$470="","",IF(VLOOKUP($B$470,Samples!$A$3:$D$100,2,FALSE)='Intermediate Lookups'!$A5&amp;'Intermediate Lookups'!F$1,$B$470, ""))</f>
        <v/>
      </c>
      <c r="G476" s="10" t="str">
        <f>IF($B$470="","",IF(VLOOKUP($B$470,Samples!$A$3:$D$100,2,FALSE)='Intermediate Lookups'!$A5&amp;'Intermediate Lookups'!G$1,$B$470, ""))</f>
        <v/>
      </c>
      <c r="H476" s="10" t="str">
        <f>IF($B$470="","",IF(VLOOKUP($B$470,Samples!$A$3:$D$100,2,FALSE)='Intermediate Lookups'!$A5&amp;'Intermediate Lookups'!H$1,$B$470, ""))</f>
        <v/>
      </c>
      <c r="I476" s="10" t="str">
        <f>IF($B$470="","",IF(VLOOKUP($B$470,Samples!$A$3:$D$100,2,FALSE)='Intermediate Lookups'!$A5&amp;'Intermediate Lookups'!I$1,$B$470, ""))</f>
        <v/>
      </c>
      <c r="J476" s="10" t="str">
        <f>IF($B$470="","",IF(VLOOKUP($B$470,Samples!$A$3:$D$100,2,FALSE)='Intermediate Lookups'!$A5&amp;'Intermediate Lookups'!J$1,$B$470, ""))</f>
        <v/>
      </c>
      <c r="K476" s="10" t="str">
        <f>IF($B$470="","",IF(VLOOKUP($B$470,Samples!$A$3:$D$100,2,FALSE)='Intermediate Lookups'!$A5&amp;'Intermediate Lookups'!K$1,$B$470, ""))</f>
        <v/>
      </c>
      <c r="L476" s="10" t="str">
        <f>IF($B$470="","",IF(VLOOKUP($B$470,Samples!$A$3:$D$100,2,FALSE)='Intermediate Lookups'!$A5&amp;'Intermediate Lookups'!L$1,$B$470, ""))</f>
        <v/>
      </c>
      <c r="M476" s="10" t="str">
        <f>IF($B$470="","",IF(VLOOKUP($B$470,Samples!$A$3:$D$100,2,FALSE)='Intermediate Lookups'!$A5&amp;'Intermediate Lookups'!M$1,$B$470, ""))</f>
        <v/>
      </c>
    </row>
    <row r="477" spans="1:14" x14ac:dyDescent="0.25">
      <c r="A477" t="str">
        <f>IF(B470="","","E")</f>
        <v/>
      </c>
      <c r="B477" s="10" t="str">
        <f>IF($B$470="","",IF(VLOOKUP($B$470,Samples!$A$3:$D$100,2,FALSE)='Intermediate Lookups'!$A6&amp;'Intermediate Lookups'!B$1,$B$470, ""))</f>
        <v/>
      </c>
      <c r="C477" s="10" t="str">
        <f>IF($B$470="","",IF(VLOOKUP($B$470,Samples!$A$3:$D$100,2,FALSE)='Intermediate Lookups'!$A6&amp;'Intermediate Lookups'!C$1,$B$470, ""))</f>
        <v/>
      </c>
      <c r="D477" s="10" t="str">
        <f>IF($B$470="","",IF(VLOOKUP($B$470,Samples!$A$3:$D$100,2,FALSE)='Intermediate Lookups'!$A6&amp;'Intermediate Lookups'!D$1,$B$470, ""))</f>
        <v/>
      </c>
      <c r="E477" s="10" t="str">
        <f>IF($B$470="","",IF(VLOOKUP($B$470,Samples!$A$3:$D$100,2,FALSE)='Intermediate Lookups'!$A6&amp;'Intermediate Lookups'!E$1,$B$470, ""))</f>
        <v/>
      </c>
      <c r="F477" s="10" t="str">
        <f>IF($B$470="","",IF(VLOOKUP($B$470,Samples!$A$3:$D$100,2,FALSE)='Intermediate Lookups'!$A6&amp;'Intermediate Lookups'!F$1,$B$470, ""))</f>
        <v/>
      </c>
      <c r="G477" s="10" t="str">
        <f>IF($B$470="","",IF(VLOOKUP($B$470,Samples!$A$3:$D$100,2,FALSE)='Intermediate Lookups'!$A6&amp;'Intermediate Lookups'!G$1,$B$470, ""))</f>
        <v/>
      </c>
      <c r="H477" s="10" t="str">
        <f>IF($B$470="","",IF(VLOOKUP($B$470,Samples!$A$3:$D$100,2,FALSE)='Intermediate Lookups'!$A6&amp;'Intermediate Lookups'!H$1,$B$470, ""))</f>
        <v/>
      </c>
      <c r="I477" s="10" t="str">
        <f>IF($B$470="","",IF(VLOOKUP($B$470,Samples!$A$3:$D$100,2,FALSE)='Intermediate Lookups'!$A6&amp;'Intermediate Lookups'!I$1,$B$470, ""))</f>
        <v/>
      </c>
      <c r="J477" s="10" t="str">
        <f>IF($B$470="","",IF(VLOOKUP($B$470,Samples!$A$3:$D$100,2,FALSE)='Intermediate Lookups'!$A6&amp;'Intermediate Lookups'!J$1,$B$470, ""))</f>
        <v/>
      </c>
      <c r="K477" s="10" t="str">
        <f>IF($B$470="","",IF(VLOOKUP($B$470,Samples!$A$3:$D$100,2,FALSE)='Intermediate Lookups'!$A6&amp;'Intermediate Lookups'!K$1,$B$470, ""))</f>
        <v/>
      </c>
      <c r="L477" s="10" t="str">
        <f>IF($B$470="","",IF(VLOOKUP($B$470,Samples!$A$3:$D$100,2,FALSE)='Intermediate Lookups'!$A6&amp;'Intermediate Lookups'!L$1,$B$470, ""))</f>
        <v/>
      </c>
      <c r="M477" s="10" t="str">
        <f>IF($B$470="","",IF(VLOOKUP($B$470,Samples!$A$3:$D$100,2,FALSE)='Intermediate Lookups'!$A6&amp;'Intermediate Lookups'!M$1,$B$470, ""))</f>
        <v/>
      </c>
    </row>
    <row r="478" spans="1:14" x14ac:dyDescent="0.25">
      <c r="A478" t="str">
        <f>IF(B470="","","F")</f>
        <v/>
      </c>
      <c r="B478" s="10" t="str">
        <f>IF($B$470="","",IF(VLOOKUP($B$470,Samples!$A$3:$D$100,2,FALSE)='Intermediate Lookups'!$A7&amp;'Intermediate Lookups'!B$1,$B$470, ""))</f>
        <v/>
      </c>
      <c r="C478" s="10" t="str">
        <f>IF($B$470="","",IF(VLOOKUP($B$470,Samples!$A$3:$D$100,2,FALSE)='Intermediate Lookups'!$A7&amp;'Intermediate Lookups'!C$1,$B$470, ""))</f>
        <v/>
      </c>
      <c r="D478" s="10" t="str">
        <f>IF($B$470="","",IF(VLOOKUP($B$470,Samples!$A$3:$D$100,2,FALSE)='Intermediate Lookups'!$A7&amp;'Intermediate Lookups'!D$1,$B$470, ""))</f>
        <v/>
      </c>
      <c r="E478" s="10" t="str">
        <f>IF($B$470="","",IF(VLOOKUP($B$470,Samples!$A$3:$D$100,2,FALSE)='Intermediate Lookups'!$A7&amp;'Intermediate Lookups'!E$1,$B$470, ""))</f>
        <v/>
      </c>
      <c r="F478" s="10" t="str">
        <f>IF($B$470="","",IF(VLOOKUP($B$470,Samples!$A$3:$D$100,2,FALSE)='Intermediate Lookups'!$A7&amp;'Intermediate Lookups'!F$1,$B$470, ""))</f>
        <v/>
      </c>
      <c r="G478" s="10" t="str">
        <f>IF($B$470="","",IF(VLOOKUP($B$470,Samples!$A$3:$D$100,2,FALSE)='Intermediate Lookups'!$A7&amp;'Intermediate Lookups'!G$1,$B$470, ""))</f>
        <v/>
      </c>
      <c r="H478" s="10" t="str">
        <f>IF($B$470="","",IF(VLOOKUP($B$470,Samples!$A$3:$D$100,2,FALSE)='Intermediate Lookups'!$A7&amp;'Intermediate Lookups'!H$1,$B$470, ""))</f>
        <v/>
      </c>
      <c r="I478" s="10" t="str">
        <f>IF($B$470="","",IF(VLOOKUP($B$470,Samples!$A$3:$D$100,2,FALSE)='Intermediate Lookups'!$A7&amp;'Intermediate Lookups'!I$1,$B$470, ""))</f>
        <v/>
      </c>
      <c r="J478" s="10" t="str">
        <f>IF($B$470="","",IF(VLOOKUP($B$470,Samples!$A$3:$D$100,2,FALSE)='Intermediate Lookups'!$A7&amp;'Intermediate Lookups'!J$1,$B$470, ""))</f>
        <v/>
      </c>
      <c r="K478" s="10" t="str">
        <f>IF($B$470="","",IF(VLOOKUP($B$470,Samples!$A$3:$D$100,2,FALSE)='Intermediate Lookups'!$A7&amp;'Intermediate Lookups'!K$1,$B$470, ""))</f>
        <v/>
      </c>
      <c r="L478" s="10" t="str">
        <f>IF($B$470="","",IF(VLOOKUP($B$470,Samples!$A$3:$D$100,2,FALSE)='Intermediate Lookups'!$A7&amp;'Intermediate Lookups'!L$1,$B$470, ""))</f>
        <v/>
      </c>
      <c r="M478" s="10" t="str">
        <f>IF($B$470="","",IF(VLOOKUP($B$470,Samples!$A$3:$D$100,2,FALSE)='Intermediate Lookups'!$A7&amp;'Intermediate Lookups'!M$1,$B$470, ""))</f>
        <v/>
      </c>
    </row>
    <row r="479" spans="1:14" x14ac:dyDescent="0.25">
      <c r="A479" t="str">
        <f>IF(B470="","","G")</f>
        <v/>
      </c>
      <c r="B479" s="10" t="str">
        <f>IF($B$470="","",IF(VLOOKUP($B$470,Samples!$A$3:$D$100,2,FALSE)='Intermediate Lookups'!$A8&amp;'Intermediate Lookups'!B$1,$B$470, ""))</f>
        <v/>
      </c>
      <c r="C479" s="10" t="str">
        <f>IF($B$470="","",IF(VLOOKUP($B$470,Samples!$A$3:$D$100,2,FALSE)='Intermediate Lookups'!$A8&amp;'Intermediate Lookups'!C$1,$B$470, ""))</f>
        <v/>
      </c>
      <c r="D479" s="10" t="str">
        <f>IF($B$470="","",IF(VLOOKUP($B$470,Samples!$A$3:$D$100,2,FALSE)='Intermediate Lookups'!$A8&amp;'Intermediate Lookups'!D$1,$B$470, ""))</f>
        <v/>
      </c>
      <c r="E479" s="10" t="str">
        <f>IF($B$470="","",IF(VLOOKUP($B$470,Samples!$A$3:$D$100,2,FALSE)='Intermediate Lookups'!$A8&amp;'Intermediate Lookups'!E$1,$B$470, ""))</f>
        <v/>
      </c>
      <c r="F479" s="10" t="str">
        <f>IF($B$470="","",IF(VLOOKUP($B$470,Samples!$A$3:$D$100,2,FALSE)='Intermediate Lookups'!$A8&amp;'Intermediate Lookups'!F$1,$B$470, ""))</f>
        <v/>
      </c>
      <c r="G479" s="10" t="str">
        <f>IF($B$470="","",IF(VLOOKUP($B$470,Samples!$A$3:$D$100,2,FALSE)='Intermediate Lookups'!$A8&amp;'Intermediate Lookups'!G$1,$B$470, ""))</f>
        <v/>
      </c>
      <c r="H479" s="10" t="str">
        <f>IF($B$470="","",IF(VLOOKUP($B$470,Samples!$A$3:$D$100,2,FALSE)='Intermediate Lookups'!$A8&amp;'Intermediate Lookups'!H$1,$B$470, ""))</f>
        <v/>
      </c>
      <c r="I479" s="10" t="str">
        <f>IF($B$470="","",IF(VLOOKUP($B$470,Samples!$A$3:$D$100,2,FALSE)='Intermediate Lookups'!$A8&amp;'Intermediate Lookups'!I$1,$B$470, ""))</f>
        <v/>
      </c>
      <c r="J479" s="10" t="str">
        <f>IF($B$470="","",IF(VLOOKUP($B$470,Samples!$A$3:$D$100,2,FALSE)='Intermediate Lookups'!$A8&amp;'Intermediate Lookups'!J$1,$B$470, ""))</f>
        <v/>
      </c>
      <c r="K479" s="10" t="str">
        <f>IF($B$470="","",IF(VLOOKUP($B$470,Samples!$A$3:$D$100,2,FALSE)='Intermediate Lookups'!$A8&amp;'Intermediate Lookups'!K$1,$B$470, ""))</f>
        <v/>
      </c>
      <c r="L479" s="10" t="str">
        <f>IF($B$470="","",IF(VLOOKUP($B$470,Samples!$A$3:$D$100,2,FALSE)='Intermediate Lookups'!$A8&amp;'Intermediate Lookups'!L$1,$B$470, ""))</f>
        <v/>
      </c>
      <c r="M479" s="10" t="str">
        <f>IF($B$470="","",IF(VLOOKUP($B$470,Samples!$A$3:$D$100,2,FALSE)='Intermediate Lookups'!$A8&amp;'Intermediate Lookups'!M$1,$B$470, ""))</f>
        <v/>
      </c>
    </row>
    <row r="480" spans="1:14" x14ac:dyDescent="0.25">
      <c r="A480" t="str">
        <f>IF(B470="","","H")</f>
        <v/>
      </c>
      <c r="B480" s="10" t="str">
        <f>IF($B$470="","",IF(VLOOKUP($B$470,Samples!$A$3:$D$100,2,FALSE)='Intermediate Lookups'!$A9&amp;'Intermediate Lookups'!B$1,$B$470, ""))</f>
        <v/>
      </c>
      <c r="C480" s="10" t="str">
        <f>IF($B$470="","",IF(VLOOKUP($B$470,Samples!$A$3:$D$100,2,FALSE)='Intermediate Lookups'!$A9&amp;'Intermediate Lookups'!C$1,$B$470, ""))</f>
        <v/>
      </c>
      <c r="D480" s="10" t="str">
        <f>IF($B$470="","",IF(VLOOKUP($B$470,Samples!$A$3:$D$100,2,FALSE)='Intermediate Lookups'!$A9&amp;'Intermediate Lookups'!D$1,$B$470, ""))</f>
        <v/>
      </c>
      <c r="E480" s="10" t="str">
        <f>IF($B$470="","",IF(VLOOKUP($B$470,Samples!$A$3:$D$100,2,FALSE)='Intermediate Lookups'!$A9&amp;'Intermediate Lookups'!E$1,$B$470, ""))</f>
        <v/>
      </c>
      <c r="F480" s="10" t="str">
        <f>IF($B$470="","",IF(VLOOKUP($B$470,Samples!$A$3:$D$100,2,FALSE)='Intermediate Lookups'!$A9&amp;'Intermediate Lookups'!F$1,$B$470, ""))</f>
        <v/>
      </c>
      <c r="G480" s="10" t="str">
        <f>IF($B$470="","",IF(VLOOKUP($B$470,Samples!$A$3:$D$100,2,FALSE)='Intermediate Lookups'!$A9&amp;'Intermediate Lookups'!G$1,$B$470, ""))</f>
        <v/>
      </c>
      <c r="H480" s="10" t="str">
        <f>IF($B$470="","",IF(VLOOKUP($B$470,Samples!$A$3:$D$100,2,FALSE)='Intermediate Lookups'!$A9&amp;'Intermediate Lookups'!H$1,$B$470, ""))</f>
        <v/>
      </c>
      <c r="I480" s="10" t="str">
        <f>IF($B$470="","",IF(VLOOKUP($B$470,Samples!$A$3:$D$100,2,FALSE)='Intermediate Lookups'!$A9&amp;'Intermediate Lookups'!I$1,$B$470, ""))</f>
        <v/>
      </c>
      <c r="J480" s="10" t="str">
        <f>IF($B$470="","",IF(VLOOKUP($B$470,Samples!$A$3:$D$100,2,FALSE)='Intermediate Lookups'!$A9&amp;'Intermediate Lookups'!J$1,$B$470, ""))</f>
        <v/>
      </c>
      <c r="K480" s="10" t="str">
        <f>IF($B$470="","",IF(VLOOKUP($B$470,Samples!$A$3:$D$100,2,FALSE)='Intermediate Lookups'!$A9&amp;'Intermediate Lookups'!K$1,$B$470, ""))</f>
        <v/>
      </c>
      <c r="L480" s="10" t="str">
        <f>IF($B$470="","",IF(VLOOKUP($B$470,Samples!$A$3:$D$100,2,FALSE)='Intermediate Lookups'!$A9&amp;'Intermediate Lookups'!L$1,$B$470, ""))</f>
        <v/>
      </c>
      <c r="M480" s="10" t="str">
        <f>IF($B$470="","",IF(VLOOKUP($B$470,Samples!$A$3:$D$100,2,FALSE)='Intermediate Lookups'!$A9&amp;'Intermediate Lookups'!M$1,$B$470, ""))</f>
        <v/>
      </c>
    </row>
    <row r="482" spans="1:14" x14ac:dyDescent="0.25">
      <c r="A482" t="str">
        <f>IF(B482="","","Pipetting step")</f>
        <v/>
      </c>
      <c r="B482" t="str">
        <f>IF(ISBLANK(Samples!A93),"",Samples!A93)</f>
        <v/>
      </c>
      <c r="C482" t="str">
        <f>IF(B482="","",VLOOKUP(B482,Samples!$A$3:$D$100,4,FALSE))</f>
        <v/>
      </c>
      <c r="D482" t="str">
        <f>IF(B482="","",8)</f>
        <v/>
      </c>
      <c r="E482" t="str">
        <f>IF(B482="","",12)</f>
        <v/>
      </c>
      <c r="F482" t="str">
        <f>IF(B482="","","Standard")</f>
        <v/>
      </c>
      <c r="G482" t="str">
        <f>IF(B482="","","Color")</f>
        <v/>
      </c>
      <c r="I482" t="str">
        <f>IF(B482="","",6)</f>
        <v/>
      </c>
      <c r="J482" t="str">
        <f>IF(B482="","",6)</f>
        <v/>
      </c>
      <c r="K482" t="str">
        <f>IF(B482="","","Normal")</f>
        <v/>
      </c>
      <c r="L482" t="str">
        <f>IF(B482="","","Single-channel")</f>
        <v/>
      </c>
      <c r="M482" t="str">
        <f>IF(B482="","","No")</f>
        <v/>
      </c>
      <c r="N482" t="str">
        <f>IF(B482="","","No")</f>
        <v/>
      </c>
    </row>
    <row r="483" spans="1:14" x14ac:dyDescent="0.25">
      <c r="M483" t="str">
        <f>IF(B482="","","Per well")</f>
        <v/>
      </c>
      <c r="N483" t="str">
        <f>IF(B482="","","On source")</f>
        <v/>
      </c>
    </row>
    <row r="484" spans="1:14" x14ac:dyDescent="0.25">
      <c r="B484" t="str">
        <f>IF(B482="","",1)</f>
        <v/>
      </c>
      <c r="C484" t="str">
        <f>IF(B482="","",2)</f>
        <v/>
      </c>
      <c r="D484" t="str">
        <f>IF(B482="","",3)</f>
        <v/>
      </c>
      <c r="E484" t="str">
        <f>IF(B482="","",4)</f>
        <v/>
      </c>
      <c r="F484" t="str">
        <f>IF(B482="","",5)</f>
        <v/>
      </c>
      <c r="G484" t="str">
        <f>IF(B482="","",6)</f>
        <v/>
      </c>
      <c r="H484" t="str">
        <f>IF(B482="","",7)</f>
        <v/>
      </c>
      <c r="I484" t="str">
        <f>IF(B482="","",8)</f>
        <v/>
      </c>
      <c r="J484" t="str">
        <f>IF(B482="","",9)</f>
        <v/>
      </c>
      <c r="K484" t="str">
        <f>IF(B482="","",10)</f>
        <v/>
      </c>
      <c r="L484" t="str">
        <f>IF(B482="","",11)</f>
        <v/>
      </c>
      <c r="M484" t="str">
        <f>IF(B482="","",12)</f>
        <v/>
      </c>
    </row>
    <row r="485" spans="1:14" x14ac:dyDescent="0.25">
      <c r="A485" t="str">
        <f>IF(B482="","","A")</f>
        <v/>
      </c>
      <c r="B485" s="10" t="str">
        <f>IF($B$482="","",IF(VLOOKUP($B$482,Samples!$A$3:$D$100,2,FALSE)='Intermediate Lookups'!$A2&amp;'Intermediate Lookups'!B$1,$B$482, ""))</f>
        <v/>
      </c>
      <c r="C485" s="10" t="str">
        <f>IF($B$482="","",IF(VLOOKUP($B$482,Samples!$A$3:$D$100,2,FALSE)='Intermediate Lookups'!$A2&amp;'Intermediate Lookups'!C$1,$B$482, ""))</f>
        <v/>
      </c>
      <c r="D485" s="10" t="str">
        <f>IF($B$482="","",IF(VLOOKUP($B$482,Samples!$A$3:$D$100,2,FALSE)='Intermediate Lookups'!$A2&amp;'Intermediate Lookups'!D$1,$B$482, ""))</f>
        <v/>
      </c>
      <c r="E485" s="10" t="str">
        <f>IF($B$482="","",IF(VLOOKUP($B$482,Samples!$A$3:$D$100,2,FALSE)='Intermediate Lookups'!$A2&amp;'Intermediate Lookups'!E$1,$B$482, ""))</f>
        <v/>
      </c>
      <c r="F485" s="10" t="str">
        <f>IF($B$482="","",IF(VLOOKUP($B$482,Samples!$A$3:$D$100,2,FALSE)='Intermediate Lookups'!$A2&amp;'Intermediate Lookups'!F$1,$B$482, ""))</f>
        <v/>
      </c>
      <c r="G485" s="10" t="str">
        <f>IF($B$482="","",IF(VLOOKUP($B$482,Samples!$A$3:$D$100,2,FALSE)='Intermediate Lookups'!$A2&amp;'Intermediate Lookups'!G$1,$B$482, ""))</f>
        <v/>
      </c>
      <c r="H485" s="10" t="str">
        <f>IF($B$482="","",IF(VLOOKUP($B$482,Samples!$A$3:$D$100,2,FALSE)='Intermediate Lookups'!$A2&amp;'Intermediate Lookups'!H$1,$B$482, ""))</f>
        <v/>
      </c>
      <c r="I485" s="10" t="str">
        <f>IF($B$482="","",IF(VLOOKUP($B$482,Samples!$A$3:$D$100,2,FALSE)='Intermediate Lookups'!$A2&amp;'Intermediate Lookups'!I$1,$B$482, ""))</f>
        <v/>
      </c>
      <c r="J485" s="10" t="str">
        <f>IF($B$482="","",IF(VLOOKUP($B$482,Samples!$A$3:$D$100,2,FALSE)='Intermediate Lookups'!$A2&amp;'Intermediate Lookups'!J$1,$B$482, ""))</f>
        <v/>
      </c>
      <c r="K485" s="10" t="str">
        <f>IF($B$482="","",IF(VLOOKUP($B$482,Samples!$A$3:$D$100,2,FALSE)='Intermediate Lookups'!$A2&amp;'Intermediate Lookups'!K$1,$B$482, ""))</f>
        <v/>
      </c>
      <c r="L485" s="10" t="str">
        <f>IF($B$482="","",IF(VLOOKUP($B$482,Samples!$A$3:$D$100,2,FALSE)='Intermediate Lookups'!$A2&amp;'Intermediate Lookups'!L$1,$B$482, ""))</f>
        <v/>
      </c>
      <c r="M485" s="10" t="str">
        <f>IF($B$482="","",IF(VLOOKUP($B$482,Samples!$A$3:$D$100,2,FALSE)='Intermediate Lookups'!$A2&amp;'Intermediate Lookups'!M$1,$B$482, ""))</f>
        <v/>
      </c>
    </row>
    <row r="486" spans="1:14" x14ac:dyDescent="0.25">
      <c r="A486" t="str">
        <f>IF(B482="","","B")</f>
        <v/>
      </c>
      <c r="B486" s="10" t="str">
        <f>IF($B$482="","",IF(VLOOKUP($B$482,Samples!$A$3:$D$100,2,FALSE)='Intermediate Lookups'!$A3&amp;'Intermediate Lookups'!B$1,$B$482, ""))</f>
        <v/>
      </c>
      <c r="C486" s="10" t="str">
        <f>IF($B$482="","",IF(VLOOKUP($B$482,Samples!$A$3:$D$100,2,FALSE)='Intermediate Lookups'!$A3&amp;'Intermediate Lookups'!C$1,$B$482, ""))</f>
        <v/>
      </c>
      <c r="D486" s="10" t="str">
        <f>IF($B$482="","",IF(VLOOKUP($B$482,Samples!$A$3:$D$100,2,FALSE)='Intermediate Lookups'!$A3&amp;'Intermediate Lookups'!D$1,$B$482, ""))</f>
        <v/>
      </c>
      <c r="E486" s="10" t="str">
        <f>IF($B$482="","",IF(VLOOKUP($B$482,Samples!$A$3:$D$100,2,FALSE)='Intermediate Lookups'!$A3&amp;'Intermediate Lookups'!E$1,$B$482, ""))</f>
        <v/>
      </c>
      <c r="F486" s="10" t="str">
        <f>IF($B$482="","",IF(VLOOKUP($B$482,Samples!$A$3:$D$100,2,FALSE)='Intermediate Lookups'!$A3&amp;'Intermediate Lookups'!F$1,$B$482, ""))</f>
        <v/>
      </c>
      <c r="G486" s="10" t="str">
        <f>IF($B$482="","",IF(VLOOKUP($B$482,Samples!$A$3:$D$100,2,FALSE)='Intermediate Lookups'!$A3&amp;'Intermediate Lookups'!G$1,$B$482, ""))</f>
        <v/>
      </c>
      <c r="H486" s="10" t="str">
        <f>IF($B$482="","",IF(VLOOKUP($B$482,Samples!$A$3:$D$100,2,FALSE)='Intermediate Lookups'!$A3&amp;'Intermediate Lookups'!H$1,$B$482, ""))</f>
        <v/>
      </c>
      <c r="I486" s="10" t="str">
        <f>IF($B$482="","",IF(VLOOKUP($B$482,Samples!$A$3:$D$100,2,FALSE)='Intermediate Lookups'!$A3&amp;'Intermediate Lookups'!I$1,$B$482, ""))</f>
        <v/>
      </c>
      <c r="J486" s="10" t="str">
        <f>IF($B$482="","",IF(VLOOKUP($B$482,Samples!$A$3:$D$100,2,FALSE)='Intermediate Lookups'!$A3&amp;'Intermediate Lookups'!J$1,$B$482, ""))</f>
        <v/>
      </c>
      <c r="K486" s="10" t="str">
        <f>IF($B$482="","",IF(VLOOKUP($B$482,Samples!$A$3:$D$100,2,FALSE)='Intermediate Lookups'!$A3&amp;'Intermediate Lookups'!K$1,$B$482, ""))</f>
        <v/>
      </c>
      <c r="L486" s="10" t="str">
        <f>IF($B$482="","",IF(VLOOKUP($B$482,Samples!$A$3:$D$100,2,FALSE)='Intermediate Lookups'!$A3&amp;'Intermediate Lookups'!L$1,$B$482, ""))</f>
        <v/>
      </c>
      <c r="M486" s="10" t="str">
        <f>IF($B$482="","",IF(VLOOKUP($B$482,Samples!$A$3:$D$100,2,FALSE)='Intermediate Lookups'!$A3&amp;'Intermediate Lookups'!M$1,$B$482, ""))</f>
        <v/>
      </c>
    </row>
    <row r="487" spans="1:14" x14ac:dyDescent="0.25">
      <c r="A487" t="str">
        <f>IF(B482="","","C")</f>
        <v/>
      </c>
      <c r="B487" s="10" t="str">
        <f>IF($B$482="","",IF(VLOOKUP($B$482,Samples!$A$3:$D$100,2,FALSE)='Intermediate Lookups'!$A4&amp;'Intermediate Lookups'!B$1,$B$482, ""))</f>
        <v/>
      </c>
      <c r="C487" s="10" t="str">
        <f>IF($B$482="","",IF(VLOOKUP($B$482,Samples!$A$3:$D$100,2,FALSE)='Intermediate Lookups'!$A4&amp;'Intermediate Lookups'!C$1,$B$482, ""))</f>
        <v/>
      </c>
      <c r="D487" s="10" t="str">
        <f>IF($B$482="","",IF(VLOOKUP($B$482,Samples!$A$3:$D$100,2,FALSE)='Intermediate Lookups'!$A4&amp;'Intermediate Lookups'!D$1,$B$482, ""))</f>
        <v/>
      </c>
      <c r="E487" s="10" t="str">
        <f>IF($B$482="","",IF(VLOOKUP($B$482,Samples!$A$3:$D$100,2,FALSE)='Intermediate Lookups'!$A4&amp;'Intermediate Lookups'!E$1,$B$482, ""))</f>
        <v/>
      </c>
      <c r="F487" s="10" t="str">
        <f>IF($B$482="","",IF(VLOOKUP($B$482,Samples!$A$3:$D$100,2,FALSE)='Intermediate Lookups'!$A4&amp;'Intermediate Lookups'!F$1,$B$482, ""))</f>
        <v/>
      </c>
      <c r="G487" s="10" t="str">
        <f>IF($B$482="","",IF(VLOOKUP($B$482,Samples!$A$3:$D$100,2,FALSE)='Intermediate Lookups'!$A4&amp;'Intermediate Lookups'!G$1,$B$482, ""))</f>
        <v/>
      </c>
      <c r="H487" s="10" t="str">
        <f>IF($B$482="","",IF(VLOOKUP($B$482,Samples!$A$3:$D$100,2,FALSE)='Intermediate Lookups'!$A4&amp;'Intermediate Lookups'!H$1,$B$482, ""))</f>
        <v/>
      </c>
      <c r="I487" s="10" t="str">
        <f>IF($B$482="","",IF(VLOOKUP($B$482,Samples!$A$3:$D$100,2,FALSE)='Intermediate Lookups'!$A4&amp;'Intermediate Lookups'!I$1,$B$482, ""))</f>
        <v/>
      </c>
      <c r="J487" s="10" t="str">
        <f>IF($B$482="","",IF(VLOOKUP($B$482,Samples!$A$3:$D$100,2,FALSE)='Intermediate Lookups'!$A4&amp;'Intermediate Lookups'!J$1,$B$482, ""))</f>
        <v/>
      </c>
      <c r="K487" s="10" t="str">
        <f>IF($B$482="","",IF(VLOOKUP($B$482,Samples!$A$3:$D$100,2,FALSE)='Intermediate Lookups'!$A4&amp;'Intermediate Lookups'!K$1,$B$482, ""))</f>
        <v/>
      </c>
      <c r="L487" s="10" t="str">
        <f>IF($B$482="","",IF(VLOOKUP($B$482,Samples!$A$3:$D$100,2,FALSE)='Intermediate Lookups'!$A4&amp;'Intermediate Lookups'!L$1,$B$482, ""))</f>
        <v/>
      </c>
      <c r="M487" s="10" t="str">
        <f>IF($B$482="","",IF(VLOOKUP($B$482,Samples!$A$3:$D$100,2,FALSE)='Intermediate Lookups'!$A4&amp;'Intermediate Lookups'!M$1,$B$482, ""))</f>
        <v/>
      </c>
    </row>
    <row r="488" spans="1:14" x14ac:dyDescent="0.25">
      <c r="A488" t="str">
        <f>IF(B482="","","D")</f>
        <v/>
      </c>
      <c r="B488" s="10" t="str">
        <f>IF($B$482="","",IF(VLOOKUP($B$482,Samples!$A$3:$D$100,2,FALSE)='Intermediate Lookups'!$A5&amp;'Intermediate Lookups'!B$1,$B$482, ""))</f>
        <v/>
      </c>
      <c r="C488" s="10" t="str">
        <f>IF($B$482="","",IF(VLOOKUP($B$482,Samples!$A$3:$D$100,2,FALSE)='Intermediate Lookups'!$A5&amp;'Intermediate Lookups'!C$1,$B$482, ""))</f>
        <v/>
      </c>
      <c r="D488" s="10" t="str">
        <f>IF($B$482="","",IF(VLOOKUP($B$482,Samples!$A$3:$D$100,2,FALSE)='Intermediate Lookups'!$A5&amp;'Intermediate Lookups'!D$1,$B$482, ""))</f>
        <v/>
      </c>
      <c r="E488" s="10" t="str">
        <f>IF($B$482="","",IF(VLOOKUP($B$482,Samples!$A$3:$D$100,2,FALSE)='Intermediate Lookups'!$A5&amp;'Intermediate Lookups'!E$1,$B$482, ""))</f>
        <v/>
      </c>
      <c r="F488" s="10" t="str">
        <f>IF($B$482="","",IF(VLOOKUP($B$482,Samples!$A$3:$D$100,2,FALSE)='Intermediate Lookups'!$A5&amp;'Intermediate Lookups'!F$1,$B$482, ""))</f>
        <v/>
      </c>
      <c r="G488" s="10" t="str">
        <f>IF($B$482="","",IF(VLOOKUP($B$482,Samples!$A$3:$D$100,2,FALSE)='Intermediate Lookups'!$A5&amp;'Intermediate Lookups'!G$1,$B$482, ""))</f>
        <v/>
      </c>
      <c r="H488" s="10" t="str">
        <f>IF($B$482="","",IF(VLOOKUP($B$482,Samples!$A$3:$D$100,2,FALSE)='Intermediate Lookups'!$A5&amp;'Intermediate Lookups'!H$1,$B$482, ""))</f>
        <v/>
      </c>
      <c r="I488" s="10" t="str">
        <f>IF($B$482="","",IF(VLOOKUP($B$482,Samples!$A$3:$D$100,2,FALSE)='Intermediate Lookups'!$A5&amp;'Intermediate Lookups'!I$1,$B$482, ""))</f>
        <v/>
      </c>
      <c r="J488" s="10" t="str">
        <f>IF($B$482="","",IF(VLOOKUP($B$482,Samples!$A$3:$D$100,2,FALSE)='Intermediate Lookups'!$A5&amp;'Intermediate Lookups'!J$1,$B$482, ""))</f>
        <v/>
      </c>
      <c r="K488" s="10" t="str">
        <f>IF($B$482="","",IF(VLOOKUP($B$482,Samples!$A$3:$D$100,2,FALSE)='Intermediate Lookups'!$A5&amp;'Intermediate Lookups'!K$1,$B$482, ""))</f>
        <v/>
      </c>
      <c r="L488" s="10" t="str">
        <f>IF($B$482="","",IF(VLOOKUP($B$482,Samples!$A$3:$D$100,2,FALSE)='Intermediate Lookups'!$A5&amp;'Intermediate Lookups'!L$1,$B$482, ""))</f>
        <v/>
      </c>
      <c r="M488" s="10" t="str">
        <f>IF($B$482="","",IF(VLOOKUP($B$482,Samples!$A$3:$D$100,2,FALSE)='Intermediate Lookups'!$A5&amp;'Intermediate Lookups'!M$1,$B$482, ""))</f>
        <v/>
      </c>
    </row>
    <row r="489" spans="1:14" x14ac:dyDescent="0.25">
      <c r="A489" t="str">
        <f>IF(B482="","","E")</f>
        <v/>
      </c>
      <c r="B489" s="10" t="str">
        <f>IF($B$482="","",IF(VLOOKUP($B$482,Samples!$A$3:$D$100,2,FALSE)='Intermediate Lookups'!$A6&amp;'Intermediate Lookups'!B$1,$B$482, ""))</f>
        <v/>
      </c>
      <c r="C489" s="10" t="str">
        <f>IF($B$482="","",IF(VLOOKUP($B$482,Samples!$A$3:$D$100,2,FALSE)='Intermediate Lookups'!$A6&amp;'Intermediate Lookups'!C$1,$B$482, ""))</f>
        <v/>
      </c>
      <c r="D489" s="10" t="str">
        <f>IF($B$482="","",IF(VLOOKUP($B$482,Samples!$A$3:$D$100,2,FALSE)='Intermediate Lookups'!$A6&amp;'Intermediate Lookups'!D$1,$B$482, ""))</f>
        <v/>
      </c>
      <c r="E489" s="10" t="str">
        <f>IF($B$482="","",IF(VLOOKUP($B$482,Samples!$A$3:$D$100,2,FALSE)='Intermediate Lookups'!$A6&amp;'Intermediate Lookups'!E$1,$B$482, ""))</f>
        <v/>
      </c>
      <c r="F489" s="10" t="str">
        <f>IF($B$482="","",IF(VLOOKUP($B$482,Samples!$A$3:$D$100,2,FALSE)='Intermediate Lookups'!$A6&amp;'Intermediate Lookups'!F$1,$B$482, ""))</f>
        <v/>
      </c>
      <c r="G489" s="10" t="str">
        <f>IF($B$482="","",IF(VLOOKUP($B$482,Samples!$A$3:$D$100,2,FALSE)='Intermediate Lookups'!$A6&amp;'Intermediate Lookups'!G$1,$B$482, ""))</f>
        <v/>
      </c>
      <c r="H489" s="10" t="str">
        <f>IF($B$482="","",IF(VLOOKUP($B$482,Samples!$A$3:$D$100,2,FALSE)='Intermediate Lookups'!$A6&amp;'Intermediate Lookups'!H$1,$B$482, ""))</f>
        <v/>
      </c>
      <c r="I489" s="10" t="str">
        <f>IF($B$482="","",IF(VLOOKUP($B$482,Samples!$A$3:$D$100,2,FALSE)='Intermediate Lookups'!$A6&amp;'Intermediate Lookups'!I$1,$B$482, ""))</f>
        <v/>
      </c>
      <c r="J489" s="10" t="str">
        <f>IF($B$482="","",IF(VLOOKUP($B$482,Samples!$A$3:$D$100,2,FALSE)='Intermediate Lookups'!$A6&amp;'Intermediate Lookups'!J$1,$B$482, ""))</f>
        <v/>
      </c>
      <c r="K489" s="10" t="str">
        <f>IF($B$482="","",IF(VLOOKUP($B$482,Samples!$A$3:$D$100,2,FALSE)='Intermediate Lookups'!$A6&amp;'Intermediate Lookups'!K$1,$B$482, ""))</f>
        <v/>
      </c>
      <c r="L489" s="10" t="str">
        <f>IF($B$482="","",IF(VLOOKUP($B$482,Samples!$A$3:$D$100,2,FALSE)='Intermediate Lookups'!$A6&amp;'Intermediate Lookups'!L$1,$B$482, ""))</f>
        <v/>
      </c>
      <c r="M489" s="10" t="str">
        <f>IF($B$482="","",IF(VLOOKUP($B$482,Samples!$A$3:$D$100,2,FALSE)='Intermediate Lookups'!$A6&amp;'Intermediate Lookups'!M$1,$B$482, ""))</f>
        <v/>
      </c>
    </row>
    <row r="490" spans="1:14" x14ac:dyDescent="0.25">
      <c r="A490" t="str">
        <f>IF(B482="","","F")</f>
        <v/>
      </c>
      <c r="B490" s="10" t="str">
        <f>IF($B$482="","",IF(VLOOKUP($B$482,Samples!$A$3:$D$100,2,FALSE)='Intermediate Lookups'!$A7&amp;'Intermediate Lookups'!B$1,$B$482, ""))</f>
        <v/>
      </c>
      <c r="C490" s="10" t="str">
        <f>IF($B$482="","",IF(VLOOKUP($B$482,Samples!$A$3:$D$100,2,FALSE)='Intermediate Lookups'!$A7&amp;'Intermediate Lookups'!C$1,$B$482, ""))</f>
        <v/>
      </c>
      <c r="D490" s="10" t="str">
        <f>IF($B$482="","",IF(VLOOKUP($B$482,Samples!$A$3:$D$100,2,FALSE)='Intermediate Lookups'!$A7&amp;'Intermediate Lookups'!D$1,$B$482, ""))</f>
        <v/>
      </c>
      <c r="E490" s="10" t="str">
        <f>IF($B$482="","",IF(VLOOKUP($B$482,Samples!$A$3:$D$100,2,FALSE)='Intermediate Lookups'!$A7&amp;'Intermediate Lookups'!E$1,$B$482, ""))</f>
        <v/>
      </c>
      <c r="F490" s="10" t="str">
        <f>IF($B$482="","",IF(VLOOKUP($B$482,Samples!$A$3:$D$100,2,FALSE)='Intermediate Lookups'!$A7&amp;'Intermediate Lookups'!F$1,$B$482, ""))</f>
        <v/>
      </c>
      <c r="G490" s="10" t="str">
        <f>IF($B$482="","",IF(VLOOKUP($B$482,Samples!$A$3:$D$100,2,FALSE)='Intermediate Lookups'!$A7&amp;'Intermediate Lookups'!G$1,$B$482, ""))</f>
        <v/>
      </c>
      <c r="H490" s="10" t="str">
        <f>IF($B$482="","",IF(VLOOKUP($B$482,Samples!$A$3:$D$100,2,FALSE)='Intermediate Lookups'!$A7&amp;'Intermediate Lookups'!H$1,$B$482, ""))</f>
        <v/>
      </c>
      <c r="I490" s="10" t="str">
        <f>IF($B$482="","",IF(VLOOKUP($B$482,Samples!$A$3:$D$100,2,FALSE)='Intermediate Lookups'!$A7&amp;'Intermediate Lookups'!I$1,$B$482, ""))</f>
        <v/>
      </c>
      <c r="J490" s="10" t="str">
        <f>IF($B$482="","",IF(VLOOKUP($B$482,Samples!$A$3:$D$100,2,FALSE)='Intermediate Lookups'!$A7&amp;'Intermediate Lookups'!J$1,$B$482, ""))</f>
        <v/>
      </c>
      <c r="K490" s="10" t="str">
        <f>IF($B$482="","",IF(VLOOKUP($B$482,Samples!$A$3:$D$100,2,FALSE)='Intermediate Lookups'!$A7&amp;'Intermediate Lookups'!K$1,$B$482, ""))</f>
        <v/>
      </c>
      <c r="L490" s="10" t="str">
        <f>IF($B$482="","",IF(VLOOKUP($B$482,Samples!$A$3:$D$100,2,FALSE)='Intermediate Lookups'!$A7&amp;'Intermediate Lookups'!L$1,$B$482, ""))</f>
        <v/>
      </c>
      <c r="M490" s="10" t="str">
        <f>IF($B$482="","",IF(VLOOKUP($B$482,Samples!$A$3:$D$100,2,FALSE)='Intermediate Lookups'!$A7&amp;'Intermediate Lookups'!M$1,$B$482, ""))</f>
        <v/>
      </c>
    </row>
    <row r="491" spans="1:14" x14ac:dyDescent="0.25">
      <c r="A491" t="str">
        <f>IF(B482="","","G")</f>
        <v/>
      </c>
      <c r="B491" s="10" t="str">
        <f>IF($B$482="","",IF(VLOOKUP($B$482,Samples!$A$3:$D$100,2,FALSE)='Intermediate Lookups'!$A8&amp;'Intermediate Lookups'!B$1,$B$482, ""))</f>
        <v/>
      </c>
      <c r="C491" s="10" t="str">
        <f>IF($B$482="","",IF(VLOOKUP($B$482,Samples!$A$3:$D$100,2,FALSE)='Intermediate Lookups'!$A8&amp;'Intermediate Lookups'!C$1,$B$482, ""))</f>
        <v/>
      </c>
      <c r="D491" s="10" t="str">
        <f>IF($B$482="","",IF(VLOOKUP($B$482,Samples!$A$3:$D$100,2,FALSE)='Intermediate Lookups'!$A8&amp;'Intermediate Lookups'!D$1,$B$482, ""))</f>
        <v/>
      </c>
      <c r="E491" s="10" t="str">
        <f>IF($B$482="","",IF(VLOOKUP($B$482,Samples!$A$3:$D$100,2,FALSE)='Intermediate Lookups'!$A8&amp;'Intermediate Lookups'!E$1,$B$482, ""))</f>
        <v/>
      </c>
      <c r="F491" s="10" t="str">
        <f>IF($B$482="","",IF(VLOOKUP($B$482,Samples!$A$3:$D$100,2,FALSE)='Intermediate Lookups'!$A8&amp;'Intermediate Lookups'!F$1,$B$482, ""))</f>
        <v/>
      </c>
      <c r="G491" s="10" t="str">
        <f>IF($B$482="","",IF(VLOOKUP($B$482,Samples!$A$3:$D$100,2,FALSE)='Intermediate Lookups'!$A8&amp;'Intermediate Lookups'!G$1,$B$482, ""))</f>
        <v/>
      </c>
      <c r="H491" s="10" t="str">
        <f>IF($B$482="","",IF(VLOOKUP($B$482,Samples!$A$3:$D$100,2,FALSE)='Intermediate Lookups'!$A8&amp;'Intermediate Lookups'!H$1,$B$482, ""))</f>
        <v/>
      </c>
      <c r="I491" s="10" t="str">
        <f>IF($B$482="","",IF(VLOOKUP($B$482,Samples!$A$3:$D$100,2,FALSE)='Intermediate Lookups'!$A8&amp;'Intermediate Lookups'!I$1,$B$482, ""))</f>
        <v/>
      </c>
      <c r="J491" s="10" t="str">
        <f>IF($B$482="","",IF(VLOOKUP($B$482,Samples!$A$3:$D$100,2,FALSE)='Intermediate Lookups'!$A8&amp;'Intermediate Lookups'!J$1,$B$482, ""))</f>
        <v/>
      </c>
      <c r="K491" s="10" t="str">
        <f>IF($B$482="","",IF(VLOOKUP($B$482,Samples!$A$3:$D$100,2,FALSE)='Intermediate Lookups'!$A8&amp;'Intermediate Lookups'!K$1,$B$482, ""))</f>
        <v/>
      </c>
      <c r="L491" s="10" t="str">
        <f>IF($B$482="","",IF(VLOOKUP($B$482,Samples!$A$3:$D$100,2,FALSE)='Intermediate Lookups'!$A8&amp;'Intermediate Lookups'!L$1,$B$482, ""))</f>
        <v/>
      </c>
      <c r="M491" s="10" t="str">
        <f>IF($B$482="","",IF(VLOOKUP($B$482,Samples!$A$3:$D$100,2,FALSE)='Intermediate Lookups'!$A8&amp;'Intermediate Lookups'!M$1,$B$482, ""))</f>
        <v/>
      </c>
    </row>
    <row r="492" spans="1:14" x14ac:dyDescent="0.25">
      <c r="A492" t="str">
        <f>IF(B482="","","H")</f>
        <v/>
      </c>
      <c r="B492" s="10" t="str">
        <f>IF($B$482="","",IF(VLOOKUP($B$482,Samples!$A$3:$D$100,2,FALSE)='Intermediate Lookups'!$A9&amp;'Intermediate Lookups'!B$1,$B$482, ""))</f>
        <v/>
      </c>
      <c r="C492" s="10" t="str">
        <f>IF($B$482="","",IF(VLOOKUP($B$482,Samples!$A$3:$D$100,2,FALSE)='Intermediate Lookups'!$A9&amp;'Intermediate Lookups'!C$1,$B$482, ""))</f>
        <v/>
      </c>
      <c r="D492" s="10" t="str">
        <f>IF($B$482="","",IF(VLOOKUP($B$482,Samples!$A$3:$D$100,2,FALSE)='Intermediate Lookups'!$A9&amp;'Intermediate Lookups'!D$1,$B$482, ""))</f>
        <v/>
      </c>
      <c r="E492" s="10" t="str">
        <f>IF($B$482="","",IF(VLOOKUP($B$482,Samples!$A$3:$D$100,2,FALSE)='Intermediate Lookups'!$A9&amp;'Intermediate Lookups'!E$1,$B$482, ""))</f>
        <v/>
      </c>
      <c r="F492" s="10" t="str">
        <f>IF($B$482="","",IF(VLOOKUP($B$482,Samples!$A$3:$D$100,2,FALSE)='Intermediate Lookups'!$A9&amp;'Intermediate Lookups'!F$1,$B$482, ""))</f>
        <v/>
      </c>
      <c r="G492" s="10" t="str">
        <f>IF($B$482="","",IF(VLOOKUP($B$482,Samples!$A$3:$D$100,2,FALSE)='Intermediate Lookups'!$A9&amp;'Intermediate Lookups'!G$1,$B$482, ""))</f>
        <v/>
      </c>
      <c r="H492" s="10" t="str">
        <f>IF($B$482="","",IF(VLOOKUP($B$482,Samples!$A$3:$D$100,2,FALSE)='Intermediate Lookups'!$A9&amp;'Intermediate Lookups'!H$1,$B$482, ""))</f>
        <v/>
      </c>
      <c r="I492" s="10" t="str">
        <f>IF($B$482="","",IF(VLOOKUP($B$482,Samples!$A$3:$D$100,2,FALSE)='Intermediate Lookups'!$A9&amp;'Intermediate Lookups'!I$1,$B$482, ""))</f>
        <v/>
      </c>
      <c r="J492" s="10" t="str">
        <f>IF($B$482="","",IF(VLOOKUP($B$482,Samples!$A$3:$D$100,2,FALSE)='Intermediate Lookups'!$A9&amp;'Intermediate Lookups'!J$1,$B$482, ""))</f>
        <v/>
      </c>
      <c r="K492" s="10" t="str">
        <f>IF($B$482="","",IF(VLOOKUP($B$482,Samples!$A$3:$D$100,2,FALSE)='Intermediate Lookups'!$A9&amp;'Intermediate Lookups'!K$1,$B$482, ""))</f>
        <v/>
      </c>
      <c r="L492" s="10" t="str">
        <f>IF($B$482="","",IF(VLOOKUP($B$482,Samples!$A$3:$D$100,2,FALSE)='Intermediate Lookups'!$A9&amp;'Intermediate Lookups'!L$1,$B$482, ""))</f>
        <v/>
      </c>
      <c r="M492" s="10" t="str">
        <f>IF($B$482="","",IF(VLOOKUP($B$482,Samples!$A$3:$D$100,2,FALSE)='Intermediate Lookups'!$A9&amp;'Intermediate Lookups'!M$1,$B$482, ""))</f>
        <v/>
      </c>
    </row>
    <row r="494" spans="1:14" x14ac:dyDescent="0.25">
      <c r="A494" t="str">
        <f>IF(B494="","","Pipetting step")</f>
        <v/>
      </c>
      <c r="B494" t="str">
        <f>IF(ISBLANK(Samples!A94),"",Samples!A94)</f>
        <v/>
      </c>
      <c r="C494" t="str">
        <f>IF(B494="","",VLOOKUP(B494,Samples!$A$3:$D$100,4,FALSE))</f>
        <v/>
      </c>
      <c r="D494" t="str">
        <f>IF(B494="","",8)</f>
        <v/>
      </c>
      <c r="E494" t="str">
        <f>IF(B494="","",12)</f>
        <v/>
      </c>
      <c r="F494" t="str">
        <f>IF(B494="","","Standard")</f>
        <v/>
      </c>
      <c r="G494" t="str">
        <f>IF(B494="","","Color")</f>
        <v/>
      </c>
      <c r="I494" t="str">
        <f>IF(B494="","",6)</f>
        <v/>
      </c>
      <c r="J494" t="str">
        <f>IF(B494="","",6)</f>
        <v/>
      </c>
      <c r="K494" t="str">
        <f>IF(B494="","","Normal")</f>
        <v/>
      </c>
      <c r="L494" t="str">
        <f>IF(B494="","","Single-channel")</f>
        <v/>
      </c>
      <c r="M494" t="str">
        <f>IF(B494="","","No")</f>
        <v/>
      </c>
      <c r="N494" t="str">
        <f>IF(B494="","","No")</f>
        <v/>
      </c>
    </row>
    <row r="495" spans="1:14" x14ac:dyDescent="0.25">
      <c r="M495" t="str">
        <f>IF(B494="","","Per well")</f>
        <v/>
      </c>
      <c r="N495" t="str">
        <f>IF(B494="","","On source")</f>
        <v/>
      </c>
    </row>
    <row r="496" spans="1:14" x14ac:dyDescent="0.25">
      <c r="B496" t="str">
        <f>IF(B494="","",1)</f>
        <v/>
      </c>
      <c r="C496" t="str">
        <f>IF(B494="","",2)</f>
        <v/>
      </c>
      <c r="D496" t="str">
        <f>IF(B494="","",3)</f>
        <v/>
      </c>
      <c r="E496" t="str">
        <f>IF(B494="","",4)</f>
        <v/>
      </c>
      <c r="F496" t="str">
        <f>IF(B494="","",5)</f>
        <v/>
      </c>
      <c r="G496" t="str">
        <f>IF(B494="","",6)</f>
        <v/>
      </c>
      <c r="H496" t="str">
        <f>IF(B494="","",7)</f>
        <v/>
      </c>
      <c r="I496" t="str">
        <f>IF(B494="","",8)</f>
        <v/>
      </c>
      <c r="J496" t="str">
        <f>IF(B494="","",9)</f>
        <v/>
      </c>
      <c r="K496" t="str">
        <f>IF(B494="","",10)</f>
        <v/>
      </c>
      <c r="L496" t="str">
        <f>IF(B494="","",11)</f>
        <v/>
      </c>
      <c r="M496" t="str">
        <f>IF(B494="","",12)</f>
        <v/>
      </c>
    </row>
    <row r="497" spans="1:14" x14ac:dyDescent="0.25">
      <c r="A497" t="str">
        <f>IF(B494="","","A")</f>
        <v/>
      </c>
      <c r="B497" s="10" t="str">
        <f>IF($B$494="","",IF(VLOOKUP($B$494,Samples!$A$3:$D$100,2,FALSE)='Intermediate Lookups'!$A2&amp;'Intermediate Lookups'!B$1,$B$494, ""))</f>
        <v/>
      </c>
      <c r="C497" s="10" t="str">
        <f>IF($B$494="","",IF(VLOOKUP($B$494,Samples!$A$3:$D$100,2,FALSE)='Intermediate Lookups'!$A2&amp;'Intermediate Lookups'!C$1,$B$494, ""))</f>
        <v/>
      </c>
      <c r="D497" s="10" t="str">
        <f>IF($B$494="","",IF(VLOOKUP($B$494,Samples!$A$3:$D$100,2,FALSE)='Intermediate Lookups'!$A2&amp;'Intermediate Lookups'!D$1,$B$494, ""))</f>
        <v/>
      </c>
      <c r="E497" s="10" t="str">
        <f>IF($B$494="","",IF(VLOOKUP($B$494,Samples!$A$3:$D$100,2,FALSE)='Intermediate Lookups'!$A2&amp;'Intermediate Lookups'!E$1,$B$494, ""))</f>
        <v/>
      </c>
      <c r="F497" s="10" t="str">
        <f>IF($B$494="","",IF(VLOOKUP($B$494,Samples!$A$3:$D$100,2,FALSE)='Intermediate Lookups'!$A2&amp;'Intermediate Lookups'!F$1,$B$494, ""))</f>
        <v/>
      </c>
      <c r="G497" s="10" t="str">
        <f>IF($B$494="","",IF(VLOOKUP($B$494,Samples!$A$3:$D$100,2,FALSE)='Intermediate Lookups'!$A2&amp;'Intermediate Lookups'!G$1,$B$494, ""))</f>
        <v/>
      </c>
      <c r="H497" s="10" t="str">
        <f>IF($B$494="","",IF(VLOOKUP($B$494,Samples!$A$3:$D$100,2,FALSE)='Intermediate Lookups'!$A2&amp;'Intermediate Lookups'!H$1,$B$494, ""))</f>
        <v/>
      </c>
      <c r="I497" s="10" t="str">
        <f>IF($B$494="","",IF(VLOOKUP($B$494,Samples!$A$3:$D$100,2,FALSE)='Intermediate Lookups'!$A2&amp;'Intermediate Lookups'!I$1,$B$494, ""))</f>
        <v/>
      </c>
      <c r="J497" s="10" t="str">
        <f>IF($B$494="","",IF(VLOOKUP($B$494,Samples!$A$3:$D$100,2,FALSE)='Intermediate Lookups'!$A2&amp;'Intermediate Lookups'!J$1,$B$494, ""))</f>
        <v/>
      </c>
      <c r="K497" s="10" t="str">
        <f>IF($B$494="","",IF(VLOOKUP($B$494,Samples!$A$3:$D$100,2,FALSE)='Intermediate Lookups'!$A2&amp;'Intermediate Lookups'!K$1,$B$494, ""))</f>
        <v/>
      </c>
      <c r="L497" s="10" t="str">
        <f>IF($B$494="","",IF(VLOOKUP($B$494,Samples!$A$3:$D$100,2,FALSE)='Intermediate Lookups'!$A2&amp;'Intermediate Lookups'!L$1,$B$494, ""))</f>
        <v/>
      </c>
      <c r="M497" s="10" t="str">
        <f>IF($B$494="","",IF(VLOOKUP($B$494,Samples!$A$3:$D$100,2,FALSE)='Intermediate Lookups'!$A2&amp;'Intermediate Lookups'!M$1,$B$494, ""))</f>
        <v/>
      </c>
    </row>
    <row r="498" spans="1:14" x14ac:dyDescent="0.25">
      <c r="A498" t="str">
        <f>IF(B494="","","B")</f>
        <v/>
      </c>
      <c r="B498" s="10" t="str">
        <f>IF($B$494="","",IF(VLOOKUP($B$494,Samples!$A$3:$D$100,2,FALSE)='Intermediate Lookups'!$A3&amp;'Intermediate Lookups'!B$1,$B$494, ""))</f>
        <v/>
      </c>
      <c r="C498" s="10" t="str">
        <f>IF($B$494="","",IF(VLOOKUP($B$494,Samples!$A$3:$D$100,2,FALSE)='Intermediate Lookups'!$A3&amp;'Intermediate Lookups'!C$1,$B$494, ""))</f>
        <v/>
      </c>
      <c r="D498" s="10" t="str">
        <f>IF($B$494="","",IF(VLOOKUP($B$494,Samples!$A$3:$D$100,2,FALSE)='Intermediate Lookups'!$A3&amp;'Intermediate Lookups'!D$1,$B$494, ""))</f>
        <v/>
      </c>
      <c r="E498" s="10" t="str">
        <f>IF($B$494="","",IF(VLOOKUP($B$494,Samples!$A$3:$D$100,2,FALSE)='Intermediate Lookups'!$A3&amp;'Intermediate Lookups'!E$1,$B$494, ""))</f>
        <v/>
      </c>
      <c r="F498" s="10" t="str">
        <f>IF($B$494="","",IF(VLOOKUP($B$494,Samples!$A$3:$D$100,2,FALSE)='Intermediate Lookups'!$A3&amp;'Intermediate Lookups'!F$1,$B$494, ""))</f>
        <v/>
      </c>
      <c r="G498" s="10" t="str">
        <f>IF($B$494="","",IF(VLOOKUP($B$494,Samples!$A$3:$D$100,2,FALSE)='Intermediate Lookups'!$A3&amp;'Intermediate Lookups'!G$1,$B$494, ""))</f>
        <v/>
      </c>
      <c r="H498" s="10" t="str">
        <f>IF($B$494="","",IF(VLOOKUP($B$494,Samples!$A$3:$D$100,2,FALSE)='Intermediate Lookups'!$A3&amp;'Intermediate Lookups'!H$1,$B$494, ""))</f>
        <v/>
      </c>
      <c r="I498" s="10" t="str">
        <f>IF($B$494="","",IF(VLOOKUP($B$494,Samples!$A$3:$D$100,2,FALSE)='Intermediate Lookups'!$A3&amp;'Intermediate Lookups'!I$1,$B$494, ""))</f>
        <v/>
      </c>
      <c r="J498" s="10" t="str">
        <f>IF($B$494="","",IF(VLOOKUP($B$494,Samples!$A$3:$D$100,2,FALSE)='Intermediate Lookups'!$A3&amp;'Intermediate Lookups'!J$1,$B$494, ""))</f>
        <v/>
      </c>
      <c r="K498" s="10" t="str">
        <f>IF($B$494="","",IF(VLOOKUP($B$494,Samples!$A$3:$D$100,2,FALSE)='Intermediate Lookups'!$A3&amp;'Intermediate Lookups'!K$1,$B$494, ""))</f>
        <v/>
      </c>
      <c r="L498" s="10" t="str">
        <f>IF($B$494="","",IF(VLOOKUP($B$494,Samples!$A$3:$D$100,2,FALSE)='Intermediate Lookups'!$A3&amp;'Intermediate Lookups'!L$1,$B$494, ""))</f>
        <v/>
      </c>
      <c r="M498" s="10" t="str">
        <f>IF($B$494="","",IF(VLOOKUP($B$494,Samples!$A$3:$D$100,2,FALSE)='Intermediate Lookups'!$A3&amp;'Intermediate Lookups'!M$1,$B$494, ""))</f>
        <v/>
      </c>
    </row>
    <row r="499" spans="1:14" x14ac:dyDescent="0.25">
      <c r="A499" t="str">
        <f>IF(B494="","","C")</f>
        <v/>
      </c>
      <c r="B499" s="10" t="str">
        <f>IF($B$494="","",IF(VLOOKUP($B$494,Samples!$A$3:$D$100,2,FALSE)='Intermediate Lookups'!$A4&amp;'Intermediate Lookups'!B$1,$B$494, ""))</f>
        <v/>
      </c>
      <c r="C499" s="10" t="str">
        <f>IF($B$494="","",IF(VLOOKUP($B$494,Samples!$A$3:$D$100,2,FALSE)='Intermediate Lookups'!$A4&amp;'Intermediate Lookups'!C$1,$B$494, ""))</f>
        <v/>
      </c>
      <c r="D499" s="10" t="str">
        <f>IF($B$494="","",IF(VLOOKUP($B$494,Samples!$A$3:$D$100,2,FALSE)='Intermediate Lookups'!$A4&amp;'Intermediate Lookups'!D$1,$B$494, ""))</f>
        <v/>
      </c>
      <c r="E499" s="10" t="str">
        <f>IF($B$494="","",IF(VLOOKUP($B$494,Samples!$A$3:$D$100,2,FALSE)='Intermediate Lookups'!$A4&amp;'Intermediate Lookups'!E$1,$B$494, ""))</f>
        <v/>
      </c>
      <c r="F499" s="10" t="str">
        <f>IF($B$494="","",IF(VLOOKUP($B$494,Samples!$A$3:$D$100,2,FALSE)='Intermediate Lookups'!$A4&amp;'Intermediate Lookups'!F$1,$B$494, ""))</f>
        <v/>
      </c>
      <c r="G499" s="10" t="str">
        <f>IF($B$494="","",IF(VLOOKUP($B$494,Samples!$A$3:$D$100,2,FALSE)='Intermediate Lookups'!$A4&amp;'Intermediate Lookups'!G$1,$B$494, ""))</f>
        <v/>
      </c>
      <c r="H499" s="10" t="str">
        <f>IF($B$494="","",IF(VLOOKUP($B$494,Samples!$A$3:$D$100,2,FALSE)='Intermediate Lookups'!$A4&amp;'Intermediate Lookups'!H$1,$B$494, ""))</f>
        <v/>
      </c>
      <c r="I499" s="10" t="str">
        <f>IF($B$494="","",IF(VLOOKUP($B$494,Samples!$A$3:$D$100,2,FALSE)='Intermediate Lookups'!$A4&amp;'Intermediate Lookups'!I$1,$B$494, ""))</f>
        <v/>
      </c>
      <c r="J499" s="10" t="str">
        <f>IF($B$494="","",IF(VLOOKUP($B$494,Samples!$A$3:$D$100,2,FALSE)='Intermediate Lookups'!$A4&amp;'Intermediate Lookups'!J$1,$B$494, ""))</f>
        <v/>
      </c>
      <c r="K499" s="10" t="str">
        <f>IF($B$494="","",IF(VLOOKUP($B$494,Samples!$A$3:$D$100,2,FALSE)='Intermediate Lookups'!$A4&amp;'Intermediate Lookups'!K$1,$B$494, ""))</f>
        <v/>
      </c>
      <c r="L499" s="10" t="str">
        <f>IF($B$494="","",IF(VLOOKUP($B$494,Samples!$A$3:$D$100,2,FALSE)='Intermediate Lookups'!$A4&amp;'Intermediate Lookups'!L$1,$B$494, ""))</f>
        <v/>
      </c>
      <c r="M499" s="10" t="str">
        <f>IF($B$494="","",IF(VLOOKUP($B$494,Samples!$A$3:$D$100,2,FALSE)='Intermediate Lookups'!$A4&amp;'Intermediate Lookups'!M$1,$B$494, ""))</f>
        <v/>
      </c>
    </row>
    <row r="500" spans="1:14" x14ac:dyDescent="0.25">
      <c r="A500" t="str">
        <f>IF(B494="","","D")</f>
        <v/>
      </c>
      <c r="B500" s="10" t="str">
        <f>IF($B$494="","",IF(VLOOKUP($B$494,Samples!$A$3:$D$100,2,FALSE)='Intermediate Lookups'!$A5&amp;'Intermediate Lookups'!B$1,$B$494, ""))</f>
        <v/>
      </c>
      <c r="C500" s="10" t="str">
        <f>IF($B$494="","",IF(VLOOKUP($B$494,Samples!$A$3:$D$100,2,FALSE)='Intermediate Lookups'!$A5&amp;'Intermediate Lookups'!C$1,$B$494, ""))</f>
        <v/>
      </c>
      <c r="D500" s="10" t="str">
        <f>IF($B$494="","",IF(VLOOKUP($B$494,Samples!$A$3:$D$100,2,FALSE)='Intermediate Lookups'!$A5&amp;'Intermediate Lookups'!D$1,$B$494, ""))</f>
        <v/>
      </c>
      <c r="E500" s="10" t="str">
        <f>IF($B$494="","",IF(VLOOKUP($B$494,Samples!$A$3:$D$100,2,FALSE)='Intermediate Lookups'!$A5&amp;'Intermediate Lookups'!E$1,$B$494, ""))</f>
        <v/>
      </c>
      <c r="F500" s="10" t="str">
        <f>IF($B$494="","",IF(VLOOKUP($B$494,Samples!$A$3:$D$100,2,FALSE)='Intermediate Lookups'!$A5&amp;'Intermediate Lookups'!F$1,$B$494, ""))</f>
        <v/>
      </c>
      <c r="G500" s="10" t="str">
        <f>IF($B$494="","",IF(VLOOKUP($B$494,Samples!$A$3:$D$100,2,FALSE)='Intermediate Lookups'!$A5&amp;'Intermediate Lookups'!G$1,$B$494, ""))</f>
        <v/>
      </c>
      <c r="H500" s="10" t="str">
        <f>IF($B$494="","",IF(VLOOKUP($B$494,Samples!$A$3:$D$100,2,FALSE)='Intermediate Lookups'!$A5&amp;'Intermediate Lookups'!H$1,$B$494, ""))</f>
        <v/>
      </c>
      <c r="I500" s="10" t="str">
        <f>IF($B$494="","",IF(VLOOKUP($B$494,Samples!$A$3:$D$100,2,FALSE)='Intermediate Lookups'!$A5&amp;'Intermediate Lookups'!I$1,$B$494, ""))</f>
        <v/>
      </c>
      <c r="J500" s="10" t="str">
        <f>IF($B$494="","",IF(VLOOKUP($B$494,Samples!$A$3:$D$100,2,FALSE)='Intermediate Lookups'!$A5&amp;'Intermediate Lookups'!J$1,$B$494, ""))</f>
        <v/>
      </c>
      <c r="K500" s="10" t="str">
        <f>IF($B$494="","",IF(VLOOKUP($B$494,Samples!$A$3:$D$100,2,FALSE)='Intermediate Lookups'!$A5&amp;'Intermediate Lookups'!K$1,$B$494, ""))</f>
        <v/>
      </c>
      <c r="L500" s="10" t="str">
        <f>IF($B$494="","",IF(VLOOKUP($B$494,Samples!$A$3:$D$100,2,FALSE)='Intermediate Lookups'!$A5&amp;'Intermediate Lookups'!L$1,$B$494, ""))</f>
        <v/>
      </c>
      <c r="M500" s="10" t="str">
        <f>IF($B$494="","",IF(VLOOKUP($B$494,Samples!$A$3:$D$100,2,FALSE)='Intermediate Lookups'!$A5&amp;'Intermediate Lookups'!M$1,$B$494, ""))</f>
        <v/>
      </c>
    </row>
    <row r="501" spans="1:14" x14ac:dyDescent="0.25">
      <c r="A501" t="str">
        <f>IF(B494="","","E")</f>
        <v/>
      </c>
      <c r="B501" s="10" t="str">
        <f>IF($B$494="","",IF(VLOOKUP($B$494,Samples!$A$3:$D$100,2,FALSE)='Intermediate Lookups'!$A6&amp;'Intermediate Lookups'!B$1,$B$494, ""))</f>
        <v/>
      </c>
      <c r="C501" s="10" t="str">
        <f>IF($B$494="","",IF(VLOOKUP($B$494,Samples!$A$3:$D$100,2,FALSE)='Intermediate Lookups'!$A6&amp;'Intermediate Lookups'!C$1,$B$494, ""))</f>
        <v/>
      </c>
      <c r="D501" s="10" t="str">
        <f>IF($B$494="","",IF(VLOOKUP($B$494,Samples!$A$3:$D$100,2,FALSE)='Intermediate Lookups'!$A6&amp;'Intermediate Lookups'!D$1,$B$494, ""))</f>
        <v/>
      </c>
      <c r="E501" s="10" t="str">
        <f>IF($B$494="","",IF(VLOOKUP($B$494,Samples!$A$3:$D$100,2,FALSE)='Intermediate Lookups'!$A6&amp;'Intermediate Lookups'!E$1,$B$494, ""))</f>
        <v/>
      </c>
      <c r="F501" s="10" t="str">
        <f>IF($B$494="","",IF(VLOOKUP($B$494,Samples!$A$3:$D$100,2,FALSE)='Intermediate Lookups'!$A6&amp;'Intermediate Lookups'!F$1,$B$494, ""))</f>
        <v/>
      </c>
      <c r="G501" s="10" t="str">
        <f>IF($B$494="","",IF(VLOOKUP($B$494,Samples!$A$3:$D$100,2,FALSE)='Intermediate Lookups'!$A6&amp;'Intermediate Lookups'!G$1,$B$494, ""))</f>
        <v/>
      </c>
      <c r="H501" s="10" t="str">
        <f>IF($B$494="","",IF(VLOOKUP($B$494,Samples!$A$3:$D$100,2,FALSE)='Intermediate Lookups'!$A6&amp;'Intermediate Lookups'!H$1,$B$494, ""))</f>
        <v/>
      </c>
      <c r="I501" s="10" t="str">
        <f>IF($B$494="","",IF(VLOOKUP($B$494,Samples!$A$3:$D$100,2,FALSE)='Intermediate Lookups'!$A6&amp;'Intermediate Lookups'!I$1,$B$494, ""))</f>
        <v/>
      </c>
      <c r="J501" s="10" t="str">
        <f>IF($B$494="","",IF(VLOOKUP($B$494,Samples!$A$3:$D$100,2,FALSE)='Intermediate Lookups'!$A6&amp;'Intermediate Lookups'!J$1,$B$494, ""))</f>
        <v/>
      </c>
      <c r="K501" s="10" t="str">
        <f>IF($B$494="","",IF(VLOOKUP($B$494,Samples!$A$3:$D$100,2,FALSE)='Intermediate Lookups'!$A6&amp;'Intermediate Lookups'!K$1,$B$494, ""))</f>
        <v/>
      </c>
      <c r="L501" s="10" t="str">
        <f>IF($B$494="","",IF(VLOOKUP($B$494,Samples!$A$3:$D$100,2,FALSE)='Intermediate Lookups'!$A6&amp;'Intermediate Lookups'!L$1,$B$494, ""))</f>
        <v/>
      </c>
      <c r="M501" s="10" t="str">
        <f>IF($B$494="","",IF(VLOOKUP($B$494,Samples!$A$3:$D$100,2,FALSE)='Intermediate Lookups'!$A6&amp;'Intermediate Lookups'!M$1,$B$494, ""))</f>
        <v/>
      </c>
    </row>
    <row r="502" spans="1:14" x14ac:dyDescent="0.25">
      <c r="A502" t="str">
        <f>IF(B494="","","F")</f>
        <v/>
      </c>
      <c r="B502" s="10" t="str">
        <f>IF($B$494="","",IF(VLOOKUP($B$494,Samples!$A$3:$D$100,2,FALSE)='Intermediate Lookups'!$A7&amp;'Intermediate Lookups'!B$1,$B$494, ""))</f>
        <v/>
      </c>
      <c r="C502" s="10" t="str">
        <f>IF($B$494="","",IF(VLOOKUP($B$494,Samples!$A$3:$D$100,2,FALSE)='Intermediate Lookups'!$A7&amp;'Intermediate Lookups'!C$1,$B$494, ""))</f>
        <v/>
      </c>
      <c r="D502" s="10" t="str">
        <f>IF($B$494="","",IF(VLOOKUP($B$494,Samples!$A$3:$D$100,2,FALSE)='Intermediate Lookups'!$A7&amp;'Intermediate Lookups'!D$1,$B$494, ""))</f>
        <v/>
      </c>
      <c r="E502" s="10" t="str">
        <f>IF($B$494="","",IF(VLOOKUP($B$494,Samples!$A$3:$D$100,2,FALSE)='Intermediate Lookups'!$A7&amp;'Intermediate Lookups'!E$1,$B$494, ""))</f>
        <v/>
      </c>
      <c r="F502" s="10" t="str">
        <f>IF($B$494="","",IF(VLOOKUP($B$494,Samples!$A$3:$D$100,2,FALSE)='Intermediate Lookups'!$A7&amp;'Intermediate Lookups'!F$1,$B$494, ""))</f>
        <v/>
      </c>
      <c r="G502" s="10" t="str">
        <f>IF($B$494="","",IF(VLOOKUP($B$494,Samples!$A$3:$D$100,2,FALSE)='Intermediate Lookups'!$A7&amp;'Intermediate Lookups'!G$1,$B$494, ""))</f>
        <v/>
      </c>
      <c r="H502" s="10" t="str">
        <f>IF($B$494="","",IF(VLOOKUP($B$494,Samples!$A$3:$D$100,2,FALSE)='Intermediate Lookups'!$A7&amp;'Intermediate Lookups'!H$1,$B$494, ""))</f>
        <v/>
      </c>
      <c r="I502" s="10" t="str">
        <f>IF($B$494="","",IF(VLOOKUP($B$494,Samples!$A$3:$D$100,2,FALSE)='Intermediate Lookups'!$A7&amp;'Intermediate Lookups'!I$1,$B$494, ""))</f>
        <v/>
      </c>
      <c r="J502" s="10" t="str">
        <f>IF($B$494="","",IF(VLOOKUP($B$494,Samples!$A$3:$D$100,2,FALSE)='Intermediate Lookups'!$A7&amp;'Intermediate Lookups'!J$1,$B$494, ""))</f>
        <v/>
      </c>
      <c r="K502" s="10" t="str">
        <f>IF($B$494="","",IF(VLOOKUP($B$494,Samples!$A$3:$D$100,2,FALSE)='Intermediate Lookups'!$A7&amp;'Intermediate Lookups'!K$1,$B$494, ""))</f>
        <v/>
      </c>
      <c r="L502" s="10" t="str">
        <f>IF($B$494="","",IF(VLOOKUP($B$494,Samples!$A$3:$D$100,2,FALSE)='Intermediate Lookups'!$A7&amp;'Intermediate Lookups'!L$1,$B$494, ""))</f>
        <v/>
      </c>
      <c r="M502" s="10" t="str">
        <f>IF($B$494="","",IF(VLOOKUP($B$494,Samples!$A$3:$D$100,2,FALSE)='Intermediate Lookups'!$A7&amp;'Intermediate Lookups'!M$1,$B$494, ""))</f>
        <v/>
      </c>
    </row>
    <row r="503" spans="1:14" x14ac:dyDescent="0.25">
      <c r="A503" t="str">
        <f>IF(B494="","","G")</f>
        <v/>
      </c>
      <c r="B503" s="10" t="str">
        <f>IF($B$494="","",IF(VLOOKUP($B$494,Samples!$A$3:$D$100,2,FALSE)='Intermediate Lookups'!$A8&amp;'Intermediate Lookups'!B$1,$B$494, ""))</f>
        <v/>
      </c>
      <c r="C503" s="10" t="str">
        <f>IF($B$494="","",IF(VLOOKUP($B$494,Samples!$A$3:$D$100,2,FALSE)='Intermediate Lookups'!$A8&amp;'Intermediate Lookups'!C$1,$B$494, ""))</f>
        <v/>
      </c>
      <c r="D503" s="10" t="str">
        <f>IF($B$494="","",IF(VLOOKUP($B$494,Samples!$A$3:$D$100,2,FALSE)='Intermediate Lookups'!$A8&amp;'Intermediate Lookups'!D$1,$B$494, ""))</f>
        <v/>
      </c>
      <c r="E503" s="10" t="str">
        <f>IF($B$494="","",IF(VLOOKUP($B$494,Samples!$A$3:$D$100,2,FALSE)='Intermediate Lookups'!$A8&amp;'Intermediate Lookups'!E$1,$B$494, ""))</f>
        <v/>
      </c>
      <c r="F503" s="10" t="str">
        <f>IF($B$494="","",IF(VLOOKUP($B$494,Samples!$A$3:$D$100,2,FALSE)='Intermediate Lookups'!$A8&amp;'Intermediate Lookups'!F$1,$B$494, ""))</f>
        <v/>
      </c>
      <c r="G503" s="10" t="str">
        <f>IF($B$494="","",IF(VLOOKUP($B$494,Samples!$A$3:$D$100,2,FALSE)='Intermediate Lookups'!$A8&amp;'Intermediate Lookups'!G$1,$B$494, ""))</f>
        <v/>
      </c>
      <c r="H503" s="10" t="str">
        <f>IF($B$494="","",IF(VLOOKUP($B$494,Samples!$A$3:$D$100,2,FALSE)='Intermediate Lookups'!$A8&amp;'Intermediate Lookups'!H$1,$B$494, ""))</f>
        <v/>
      </c>
      <c r="I503" s="10" t="str">
        <f>IF($B$494="","",IF(VLOOKUP($B$494,Samples!$A$3:$D$100,2,FALSE)='Intermediate Lookups'!$A8&amp;'Intermediate Lookups'!I$1,$B$494, ""))</f>
        <v/>
      </c>
      <c r="J503" s="10" t="str">
        <f>IF($B$494="","",IF(VLOOKUP($B$494,Samples!$A$3:$D$100,2,FALSE)='Intermediate Lookups'!$A8&amp;'Intermediate Lookups'!J$1,$B$494, ""))</f>
        <v/>
      </c>
      <c r="K503" s="10" t="str">
        <f>IF($B$494="","",IF(VLOOKUP($B$494,Samples!$A$3:$D$100,2,FALSE)='Intermediate Lookups'!$A8&amp;'Intermediate Lookups'!K$1,$B$494, ""))</f>
        <v/>
      </c>
      <c r="L503" s="10" t="str">
        <f>IF($B$494="","",IF(VLOOKUP($B$494,Samples!$A$3:$D$100,2,FALSE)='Intermediate Lookups'!$A8&amp;'Intermediate Lookups'!L$1,$B$494, ""))</f>
        <v/>
      </c>
      <c r="M503" s="10" t="str">
        <f>IF($B$494="","",IF(VLOOKUP($B$494,Samples!$A$3:$D$100,2,FALSE)='Intermediate Lookups'!$A8&amp;'Intermediate Lookups'!M$1,$B$494, ""))</f>
        <v/>
      </c>
    </row>
    <row r="504" spans="1:14" x14ac:dyDescent="0.25">
      <c r="A504" t="str">
        <f>IF(B494="","","H")</f>
        <v/>
      </c>
      <c r="B504" s="10" t="str">
        <f>IF($B$494="","",IF(VLOOKUP($B$494,Samples!$A$3:$D$100,2,FALSE)='Intermediate Lookups'!$A9&amp;'Intermediate Lookups'!B$1,$B$494, ""))</f>
        <v/>
      </c>
      <c r="C504" s="10" t="str">
        <f>IF($B$494="","",IF(VLOOKUP($B$494,Samples!$A$3:$D$100,2,FALSE)='Intermediate Lookups'!$A9&amp;'Intermediate Lookups'!C$1,$B$494, ""))</f>
        <v/>
      </c>
      <c r="D504" s="10" t="str">
        <f>IF($B$494="","",IF(VLOOKUP($B$494,Samples!$A$3:$D$100,2,FALSE)='Intermediate Lookups'!$A9&amp;'Intermediate Lookups'!D$1,$B$494, ""))</f>
        <v/>
      </c>
      <c r="E504" s="10" t="str">
        <f>IF($B$494="","",IF(VLOOKUP($B$494,Samples!$A$3:$D$100,2,FALSE)='Intermediate Lookups'!$A9&amp;'Intermediate Lookups'!E$1,$B$494, ""))</f>
        <v/>
      </c>
      <c r="F504" s="10" t="str">
        <f>IF($B$494="","",IF(VLOOKUP($B$494,Samples!$A$3:$D$100,2,FALSE)='Intermediate Lookups'!$A9&amp;'Intermediate Lookups'!F$1,$B$494, ""))</f>
        <v/>
      </c>
      <c r="G504" s="10" t="str">
        <f>IF($B$494="","",IF(VLOOKUP($B$494,Samples!$A$3:$D$100,2,FALSE)='Intermediate Lookups'!$A9&amp;'Intermediate Lookups'!G$1,$B$494, ""))</f>
        <v/>
      </c>
      <c r="H504" s="10" t="str">
        <f>IF($B$494="","",IF(VLOOKUP($B$494,Samples!$A$3:$D$100,2,FALSE)='Intermediate Lookups'!$A9&amp;'Intermediate Lookups'!H$1,$B$494, ""))</f>
        <v/>
      </c>
      <c r="I504" s="10" t="str">
        <f>IF($B$494="","",IF(VLOOKUP($B$494,Samples!$A$3:$D$100,2,FALSE)='Intermediate Lookups'!$A9&amp;'Intermediate Lookups'!I$1,$B$494, ""))</f>
        <v/>
      </c>
      <c r="J504" s="10" t="str">
        <f>IF($B$494="","",IF(VLOOKUP($B$494,Samples!$A$3:$D$100,2,FALSE)='Intermediate Lookups'!$A9&amp;'Intermediate Lookups'!J$1,$B$494, ""))</f>
        <v/>
      </c>
      <c r="K504" s="10" t="str">
        <f>IF($B$494="","",IF(VLOOKUP($B$494,Samples!$A$3:$D$100,2,FALSE)='Intermediate Lookups'!$A9&amp;'Intermediate Lookups'!K$1,$B$494, ""))</f>
        <v/>
      </c>
      <c r="L504" s="10" t="str">
        <f>IF($B$494="","",IF(VLOOKUP($B$494,Samples!$A$3:$D$100,2,FALSE)='Intermediate Lookups'!$A9&amp;'Intermediate Lookups'!L$1,$B$494, ""))</f>
        <v/>
      </c>
      <c r="M504" s="10" t="str">
        <f>IF($B$494="","",IF(VLOOKUP($B$494,Samples!$A$3:$D$100,2,FALSE)='Intermediate Lookups'!$A9&amp;'Intermediate Lookups'!M$1,$B$494, ""))</f>
        <v/>
      </c>
    </row>
    <row r="506" spans="1:14" x14ac:dyDescent="0.25">
      <c r="A506" t="str">
        <f>IF(B506="","","Pipetting step")</f>
        <v/>
      </c>
      <c r="B506" t="str">
        <f>IF(ISBLANK(Samples!A95),"",Samples!A95)</f>
        <v/>
      </c>
      <c r="C506" t="str">
        <f>IF(B506="","",VLOOKUP(B506,Samples!$A$3:$D$100,4,FALSE))</f>
        <v/>
      </c>
      <c r="D506" t="str">
        <f>IF(B506="","",8)</f>
        <v/>
      </c>
      <c r="E506" t="str">
        <f>IF(B506="","",12)</f>
        <v/>
      </c>
      <c r="F506" t="str">
        <f>IF(B506="","","Standard")</f>
        <v/>
      </c>
      <c r="G506" t="str">
        <f>IF(B506="","","Color")</f>
        <v/>
      </c>
      <c r="I506" t="str">
        <f>IF(B506="","",6)</f>
        <v/>
      </c>
      <c r="J506" t="str">
        <f>IF(B506="","",6)</f>
        <v/>
      </c>
      <c r="K506" t="str">
        <f>IF(B506="","","Normal")</f>
        <v/>
      </c>
      <c r="L506" t="str">
        <f>IF(B506="","","Single-channel")</f>
        <v/>
      </c>
      <c r="M506" t="str">
        <f>IF(B506="","","No")</f>
        <v/>
      </c>
      <c r="N506" t="str">
        <f>IF(B506="","","No")</f>
        <v/>
      </c>
    </row>
    <row r="507" spans="1:14" x14ac:dyDescent="0.25">
      <c r="M507" t="str">
        <f>IF(B506="","","Per well")</f>
        <v/>
      </c>
      <c r="N507" t="str">
        <f>IF(B506="","","On source")</f>
        <v/>
      </c>
    </row>
    <row r="508" spans="1:14" x14ac:dyDescent="0.25">
      <c r="B508" t="str">
        <f>IF(B506="","",1)</f>
        <v/>
      </c>
      <c r="C508" t="str">
        <f>IF(B506="","",2)</f>
        <v/>
      </c>
      <c r="D508" t="str">
        <f>IF(B506="","",3)</f>
        <v/>
      </c>
      <c r="E508" t="str">
        <f>IF(B506="","",4)</f>
        <v/>
      </c>
      <c r="F508" t="str">
        <f>IF(B506="","",5)</f>
        <v/>
      </c>
      <c r="G508" t="str">
        <f>IF(B506="","",6)</f>
        <v/>
      </c>
      <c r="H508" t="str">
        <f>IF(B506="","",7)</f>
        <v/>
      </c>
      <c r="I508" t="str">
        <f>IF(B506="","",8)</f>
        <v/>
      </c>
      <c r="J508" t="str">
        <f>IF(B506="","",9)</f>
        <v/>
      </c>
      <c r="K508" t="str">
        <f>IF(B506="","",10)</f>
        <v/>
      </c>
      <c r="L508" t="str">
        <f>IF(B506="","",11)</f>
        <v/>
      </c>
      <c r="M508" t="str">
        <f>IF(B506="","",12)</f>
        <v/>
      </c>
    </row>
    <row r="509" spans="1:14" x14ac:dyDescent="0.25">
      <c r="A509" t="str">
        <f>IF(B506="","","A")</f>
        <v/>
      </c>
      <c r="B509" s="10" t="str">
        <f>IF($B$506="","",IF(VLOOKUP($B$506,Samples!$A$3:$D$100,2,FALSE)='Intermediate Lookups'!$A2&amp;'Intermediate Lookups'!B$1,$B$506, ""))</f>
        <v/>
      </c>
      <c r="C509" s="10" t="str">
        <f>IF($B$506="","",IF(VLOOKUP($B$506,Samples!$A$3:$D$100,2,FALSE)='Intermediate Lookups'!$A2&amp;'Intermediate Lookups'!C$1,$B$506, ""))</f>
        <v/>
      </c>
      <c r="D509" s="10" t="str">
        <f>IF($B$506="","",IF(VLOOKUP($B$506,Samples!$A$3:$D$100,2,FALSE)='Intermediate Lookups'!$A2&amp;'Intermediate Lookups'!D$1,$B$506, ""))</f>
        <v/>
      </c>
      <c r="E509" s="10" t="str">
        <f>IF($B$506="","",IF(VLOOKUP($B$506,Samples!$A$3:$D$100,2,FALSE)='Intermediate Lookups'!$A2&amp;'Intermediate Lookups'!E$1,$B$506, ""))</f>
        <v/>
      </c>
      <c r="F509" s="10" t="str">
        <f>IF($B$506="","",IF(VLOOKUP($B$506,Samples!$A$3:$D$100,2,FALSE)='Intermediate Lookups'!$A2&amp;'Intermediate Lookups'!F$1,$B$506, ""))</f>
        <v/>
      </c>
      <c r="G509" s="10" t="str">
        <f>IF($B$506="","",IF(VLOOKUP($B$506,Samples!$A$3:$D$100,2,FALSE)='Intermediate Lookups'!$A2&amp;'Intermediate Lookups'!G$1,$B$506, ""))</f>
        <v/>
      </c>
      <c r="H509" s="10" t="str">
        <f>IF($B$506="","",IF(VLOOKUP($B$506,Samples!$A$3:$D$100,2,FALSE)='Intermediate Lookups'!$A2&amp;'Intermediate Lookups'!H$1,$B$506, ""))</f>
        <v/>
      </c>
      <c r="I509" s="10" t="str">
        <f>IF($B$506="","",IF(VLOOKUP($B$506,Samples!$A$3:$D$100,2,FALSE)='Intermediate Lookups'!$A2&amp;'Intermediate Lookups'!I$1,$B$506, ""))</f>
        <v/>
      </c>
      <c r="J509" s="10" t="str">
        <f>IF($B$506="","",IF(VLOOKUP($B$506,Samples!$A$3:$D$100,2,FALSE)='Intermediate Lookups'!$A2&amp;'Intermediate Lookups'!J$1,$B$506, ""))</f>
        <v/>
      </c>
      <c r="K509" s="10" t="str">
        <f>IF($B$506="","",IF(VLOOKUP($B$506,Samples!$A$3:$D$100,2,FALSE)='Intermediate Lookups'!$A2&amp;'Intermediate Lookups'!K$1,$B$506, ""))</f>
        <v/>
      </c>
      <c r="L509" s="10" t="str">
        <f>IF($B$506="","",IF(VLOOKUP($B$506,Samples!$A$3:$D$100,2,FALSE)='Intermediate Lookups'!$A2&amp;'Intermediate Lookups'!L$1,$B$506, ""))</f>
        <v/>
      </c>
      <c r="M509" s="10" t="str">
        <f>IF($B$506="","",IF(VLOOKUP($B$506,Samples!$A$3:$D$100,2,FALSE)='Intermediate Lookups'!$A2&amp;'Intermediate Lookups'!M$1,$B$506, ""))</f>
        <v/>
      </c>
    </row>
    <row r="510" spans="1:14" x14ac:dyDescent="0.25">
      <c r="A510" t="str">
        <f>IF(B506="","","B")</f>
        <v/>
      </c>
      <c r="B510" s="10" t="str">
        <f>IF($B$506="","",IF(VLOOKUP($B$506,Samples!$A$3:$D$100,2,FALSE)='Intermediate Lookups'!$A3&amp;'Intermediate Lookups'!B$1,$B$506, ""))</f>
        <v/>
      </c>
      <c r="C510" s="10" t="str">
        <f>IF($B$506="","",IF(VLOOKUP($B$506,Samples!$A$3:$D$100,2,FALSE)='Intermediate Lookups'!$A3&amp;'Intermediate Lookups'!C$1,$B$506, ""))</f>
        <v/>
      </c>
      <c r="D510" s="10" t="str">
        <f>IF($B$506="","",IF(VLOOKUP($B$506,Samples!$A$3:$D$100,2,FALSE)='Intermediate Lookups'!$A3&amp;'Intermediate Lookups'!D$1,$B$506, ""))</f>
        <v/>
      </c>
      <c r="E510" s="10" t="str">
        <f>IF($B$506="","",IF(VLOOKUP($B$506,Samples!$A$3:$D$100,2,FALSE)='Intermediate Lookups'!$A3&amp;'Intermediate Lookups'!E$1,$B$506, ""))</f>
        <v/>
      </c>
      <c r="F510" s="10" t="str">
        <f>IF($B$506="","",IF(VLOOKUP($B$506,Samples!$A$3:$D$100,2,FALSE)='Intermediate Lookups'!$A3&amp;'Intermediate Lookups'!F$1,$B$506, ""))</f>
        <v/>
      </c>
      <c r="G510" s="10" t="str">
        <f>IF($B$506="","",IF(VLOOKUP($B$506,Samples!$A$3:$D$100,2,FALSE)='Intermediate Lookups'!$A3&amp;'Intermediate Lookups'!G$1,$B$506, ""))</f>
        <v/>
      </c>
      <c r="H510" s="10" t="str">
        <f>IF($B$506="","",IF(VLOOKUP($B$506,Samples!$A$3:$D$100,2,FALSE)='Intermediate Lookups'!$A3&amp;'Intermediate Lookups'!H$1,$B$506, ""))</f>
        <v/>
      </c>
      <c r="I510" s="10" t="str">
        <f>IF($B$506="","",IF(VLOOKUP($B$506,Samples!$A$3:$D$100,2,FALSE)='Intermediate Lookups'!$A3&amp;'Intermediate Lookups'!I$1,$B$506, ""))</f>
        <v/>
      </c>
      <c r="J510" s="10" t="str">
        <f>IF($B$506="","",IF(VLOOKUP($B$506,Samples!$A$3:$D$100,2,FALSE)='Intermediate Lookups'!$A3&amp;'Intermediate Lookups'!J$1,$B$506, ""))</f>
        <v/>
      </c>
      <c r="K510" s="10" t="str">
        <f>IF($B$506="","",IF(VLOOKUP($B$506,Samples!$A$3:$D$100,2,FALSE)='Intermediate Lookups'!$A3&amp;'Intermediate Lookups'!K$1,$B$506, ""))</f>
        <v/>
      </c>
      <c r="L510" s="10" t="str">
        <f>IF($B$506="","",IF(VLOOKUP($B$506,Samples!$A$3:$D$100,2,FALSE)='Intermediate Lookups'!$A3&amp;'Intermediate Lookups'!L$1,$B$506, ""))</f>
        <v/>
      </c>
      <c r="M510" s="10" t="str">
        <f>IF($B$506="","",IF(VLOOKUP($B$506,Samples!$A$3:$D$100,2,FALSE)='Intermediate Lookups'!$A3&amp;'Intermediate Lookups'!M$1,$B$506, ""))</f>
        <v/>
      </c>
    </row>
    <row r="511" spans="1:14" x14ac:dyDescent="0.25">
      <c r="A511" t="str">
        <f>IF(B506="","","C")</f>
        <v/>
      </c>
      <c r="B511" s="10" t="str">
        <f>IF($B$506="","",IF(VLOOKUP($B$506,Samples!$A$3:$D$100,2,FALSE)='Intermediate Lookups'!$A4&amp;'Intermediate Lookups'!B$1,$B$506, ""))</f>
        <v/>
      </c>
      <c r="C511" s="10" t="str">
        <f>IF($B$506="","",IF(VLOOKUP($B$506,Samples!$A$3:$D$100,2,FALSE)='Intermediate Lookups'!$A4&amp;'Intermediate Lookups'!C$1,$B$506, ""))</f>
        <v/>
      </c>
      <c r="D511" s="10" t="str">
        <f>IF($B$506="","",IF(VLOOKUP($B$506,Samples!$A$3:$D$100,2,FALSE)='Intermediate Lookups'!$A4&amp;'Intermediate Lookups'!D$1,$B$506, ""))</f>
        <v/>
      </c>
      <c r="E511" s="10" t="str">
        <f>IF($B$506="","",IF(VLOOKUP($B$506,Samples!$A$3:$D$100,2,FALSE)='Intermediate Lookups'!$A4&amp;'Intermediate Lookups'!E$1,$B$506, ""))</f>
        <v/>
      </c>
      <c r="F511" s="10" t="str">
        <f>IF($B$506="","",IF(VLOOKUP($B$506,Samples!$A$3:$D$100,2,FALSE)='Intermediate Lookups'!$A4&amp;'Intermediate Lookups'!F$1,$B$506, ""))</f>
        <v/>
      </c>
      <c r="G511" s="10" t="str">
        <f>IF($B$506="","",IF(VLOOKUP($B$506,Samples!$A$3:$D$100,2,FALSE)='Intermediate Lookups'!$A4&amp;'Intermediate Lookups'!G$1,$B$506, ""))</f>
        <v/>
      </c>
      <c r="H511" s="10" t="str">
        <f>IF($B$506="","",IF(VLOOKUP($B$506,Samples!$A$3:$D$100,2,FALSE)='Intermediate Lookups'!$A4&amp;'Intermediate Lookups'!H$1,$B$506, ""))</f>
        <v/>
      </c>
      <c r="I511" s="10" t="str">
        <f>IF($B$506="","",IF(VLOOKUP($B$506,Samples!$A$3:$D$100,2,FALSE)='Intermediate Lookups'!$A4&amp;'Intermediate Lookups'!I$1,$B$506, ""))</f>
        <v/>
      </c>
      <c r="J511" s="10" t="str">
        <f>IF($B$506="","",IF(VLOOKUP($B$506,Samples!$A$3:$D$100,2,FALSE)='Intermediate Lookups'!$A4&amp;'Intermediate Lookups'!J$1,$B$506, ""))</f>
        <v/>
      </c>
      <c r="K511" s="10" t="str">
        <f>IF($B$506="","",IF(VLOOKUP($B$506,Samples!$A$3:$D$100,2,FALSE)='Intermediate Lookups'!$A4&amp;'Intermediate Lookups'!K$1,$B$506, ""))</f>
        <v/>
      </c>
      <c r="L511" s="10" t="str">
        <f>IF($B$506="","",IF(VLOOKUP($B$506,Samples!$A$3:$D$100,2,FALSE)='Intermediate Lookups'!$A4&amp;'Intermediate Lookups'!L$1,$B$506, ""))</f>
        <v/>
      </c>
      <c r="M511" s="10" t="str">
        <f>IF($B$506="","",IF(VLOOKUP($B$506,Samples!$A$3:$D$100,2,FALSE)='Intermediate Lookups'!$A4&amp;'Intermediate Lookups'!M$1,$B$506, ""))</f>
        <v/>
      </c>
    </row>
    <row r="512" spans="1:14" x14ac:dyDescent="0.25">
      <c r="A512" t="str">
        <f>IF(B506="","","D")</f>
        <v/>
      </c>
      <c r="B512" s="10" t="str">
        <f>IF($B$506="","",IF(VLOOKUP($B$506,Samples!$A$3:$D$100,2,FALSE)='Intermediate Lookups'!$A5&amp;'Intermediate Lookups'!B$1,$B$506, ""))</f>
        <v/>
      </c>
      <c r="C512" s="10" t="str">
        <f>IF($B$506="","",IF(VLOOKUP($B$506,Samples!$A$3:$D$100,2,FALSE)='Intermediate Lookups'!$A5&amp;'Intermediate Lookups'!C$1,$B$506, ""))</f>
        <v/>
      </c>
      <c r="D512" s="10" t="str">
        <f>IF($B$506="","",IF(VLOOKUP($B$506,Samples!$A$3:$D$100,2,FALSE)='Intermediate Lookups'!$A5&amp;'Intermediate Lookups'!D$1,$B$506, ""))</f>
        <v/>
      </c>
      <c r="E512" s="10" t="str">
        <f>IF($B$506="","",IF(VLOOKUP($B$506,Samples!$A$3:$D$100,2,FALSE)='Intermediate Lookups'!$A5&amp;'Intermediate Lookups'!E$1,$B$506, ""))</f>
        <v/>
      </c>
      <c r="F512" s="10" t="str">
        <f>IF($B$506="","",IF(VLOOKUP($B$506,Samples!$A$3:$D$100,2,FALSE)='Intermediate Lookups'!$A5&amp;'Intermediate Lookups'!F$1,$B$506, ""))</f>
        <v/>
      </c>
      <c r="G512" s="10" t="str">
        <f>IF($B$506="","",IF(VLOOKUP($B$506,Samples!$A$3:$D$100,2,FALSE)='Intermediate Lookups'!$A5&amp;'Intermediate Lookups'!G$1,$B$506, ""))</f>
        <v/>
      </c>
      <c r="H512" s="10" t="str">
        <f>IF($B$506="","",IF(VLOOKUP($B$506,Samples!$A$3:$D$100,2,FALSE)='Intermediate Lookups'!$A5&amp;'Intermediate Lookups'!H$1,$B$506, ""))</f>
        <v/>
      </c>
      <c r="I512" s="10" t="str">
        <f>IF($B$506="","",IF(VLOOKUP($B$506,Samples!$A$3:$D$100,2,FALSE)='Intermediate Lookups'!$A5&amp;'Intermediate Lookups'!I$1,$B$506, ""))</f>
        <v/>
      </c>
      <c r="J512" s="10" t="str">
        <f>IF($B$506="","",IF(VLOOKUP($B$506,Samples!$A$3:$D$100,2,FALSE)='Intermediate Lookups'!$A5&amp;'Intermediate Lookups'!J$1,$B$506, ""))</f>
        <v/>
      </c>
      <c r="K512" s="10" t="str">
        <f>IF($B$506="","",IF(VLOOKUP($B$506,Samples!$A$3:$D$100,2,FALSE)='Intermediate Lookups'!$A5&amp;'Intermediate Lookups'!K$1,$B$506, ""))</f>
        <v/>
      </c>
      <c r="L512" s="10" t="str">
        <f>IF($B$506="","",IF(VLOOKUP($B$506,Samples!$A$3:$D$100,2,FALSE)='Intermediate Lookups'!$A5&amp;'Intermediate Lookups'!L$1,$B$506, ""))</f>
        <v/>
      </c>
      <c r="M512" s="10" t="str">
        <f>IF($B$506="","",IF(VLOOKUP($B$506,Samples!$A$3:$D$100,2,FALSE)='Intermediate Lookups'!$A5&amp;'Intermediate Lookups'!M$1,$B$506, ""))</f>
        <v/>
      </c>
    </row>
    <row r="513" spans="1:14" x14ac:dyDescent="0.25">
      <c r="A513" t="str">
        <f>IF(B506="","","E")</f>
        <v/>
      </c>
      <c r="B513" s="10" t="str">
        <f>IF($B$506="","",IF(VLOOKUP($B$506,Samples!$A$3:$D$100,2,FALSE)='Intermediate Lookups'!$A6&amp;'Intermediate Lookups'!B$1,$B$506, ""))</f>
        <v/>
      </c>
      <c r="C513" s="10" t="str">
        <f>IF($B$506="","",IF(VLOOKUP($B$506,Samples!$A$3:$D$100,2,FALSE)='Intermediate Lookups'!$A6&amp;'Intermediate Lookups'!C$1,$B$506, ""))</f>
        <v/>
      </c>
      <c r="D513" s="10" t="str">
        <f>IF($B$506="","",IF(VLOOKUP($B$506,Samples!$A$3:$D$100,2,FALSE)='Intermediate Lookups'!$A6&amp;'Intermediate Lookups'!D$1,$B$506, ""))</f>
        <v/>
      </c>
      <c r="E513" s="10" t="str">
        <f>IF($B$506="","",IF(VLOOKUP($B$506,Samples!$A$3:$D$100,2,FALSE)='Intermediate Lookups'!$A6&amp;'Intermediate Lookups'!E$1,$B$506, ""))</f>
        <v/>
      </c>
      <c r="F513" s="10" t="str">
        <f>IF($B$506="","",IF(VLOOKUP($B$506,Samples!$A$3:$D$100,2,FALSE)='Intermediate Lookups'!$A6&amp;'Intermediate Lookups'!F$1,$B$506, ""))</f>
        <v/>
      </c>
      <c r="G513" s="10" t="str">
        <f>IF($B$506="","",IF(VLOOKUP($B$506,Samples!$A$3:$D$100,2,FALSE)='Intermediate Lookups'!$A6&amp;'Intermediate Lookups'!G$1,$B$506, ""))</f>
        <v/>
      </c>
      <c r="H513" s="10" t="str">
        <f>IF($B$506="","",IF(VLOOKUP($B$506,Samples!$A$3:$D$100,2,FALSE)='Intermediate Lookups'!$A6&amp;'Intermediate Lookups'!H$1,$B$506, ""))</f>
        <v/>
      </c>
      <c r="I513" s="10" t="str">
        <f>IF($B$506="","",IF(VLOOKUP($B$506,Samples!$A$3:$D$100,2,FALSE)='Intermediate Lookups'!$A6&amp;'Intermediate Lookups'!I$1,$B$506, ""))</f>
        <v/>
      </c>
      <c r="J513" s="10" t="str">
        <f>IF($B$506="","",IF(VLOOKUP($B$506,Samples!$A$3:$D$100,2,FALSE)='Intermediate Lookups'!$A6&amp;'Intermediate Lookups'!J$1,$B$506, ""))</f>
        <v/>
      </c>
      <c r="K513" s="10" t="str">
        <f>IF($B$506="","",IF(VLOOKUP($B$506,Samples!$A$3:$D$100,2,FALSE)='Intermediate Lookups'!$A6&amp;'Intermediate Lookups'!K$1,$B$506, ""))</f>
        <v/>
      </c>
      <c r="L513" s="10" t="str">
        <f>IF($B$506="","",IF(VLOOKUP($B$506,Samples!$A$3:$D$100,2,FALSE)='Intermediate Lookups'!$A6&amp;'Intermediate Lookups'!L$1,$B$506, ""))</f>
        <v/>
      </c>
      <c r="M513" s="10" t="str">
        <f>IF($B$506="","",IF(VLOOKUP($B$506,Samples!$A$3:$D$100,2,FALSE)='Intermediate Lookups'!$A6&amp;'Intermediate Lookups'!M$1,$B$506, ""))</f>
        <v/>
      </c>
    </row>
    <row r="514" spans="1:14" x14ac:dyDescent="0.25">
      <c r="A514" t="str">
        <f>IF(B506="","","F")</f>
        <v/>
      </c>
      <c r="B514" s="10" t="str">
        <f>IF($B$506="","",IF(VLOOKUP($B$506,Samples!$A$3:$D$100,2,FALSE)='Intermediate Lookups'!$A7&amp;'Intermediate Lookups'!B$1,$B$506, ""))</f>
        <v/>
      </c>
      <c r="C514" s="10" t="str">
        <f>IF($B$506="","",IF(VLOOKUP($B$506,Samples!$A$3:$D$100,2,FALSE)='Intermediate Lookups'!$A7&amp;'Intermediate Lookups'!C$1,$B$506, ""))</f>
        <v/>
      </c>
      <c r="D514" s="10" t="str">
        <f>IF($B$506="","",IF(VLOOKUP($B$506,Samples!$A$3:$D$100,2,FALSE)='Intermediate Lookups'!$A7&amp;'Intermediate Lookups'!D$1,$B$506, ""))</f>
        <v/>
      </c>
      <c r="E514" s="10" t="str">
        <f>IF($B$506="","",IF(VLOOKUP($B$506,Samples!$A$3:$D$100,2,FALSE)='Intermediate Lookups'!$A7&amp;'Intermediate Lookups'!E$1,$B$506, ""))</f>
        <v/>
      </c>
      <c r="F514" s="10" t="str">
        <f>IF($B$506="","",IF(VLOOKUP($B$506,Samples!$A$3:$D$100,2,FALSE)='Intermediate Lookups'!$A7&amp;'Intermediate Lookups'!F$1,$B$506, ""))</f>
        <v/>
      </c>
      <c r="G514" s="10" t="str">
        <f>IF($B$506="","",IF(VLOOKUP($B$506,Samples!$A$3:$D$100,2,FALSE)='Intermediate Lookups'!$A7&amp;'Intermediate Lookups'!G$1,$B$506, ""))</f>
        <v/>
      </c>
      <c r="H514" s="10" t="str">
        <f>IF($B$506="","",IF(VLOOKUP($B$506,Samples!$A$3:$D$100,2,FALSE)='Intermediate Lookups'!$A7&amp;'Intermediate Lookups'!H$1,$B$506, ""))</f>
        <v/>
      </c>
      <c r="I514" s="10" t="str">
        <f>IF($B$506="","",IF(VLOOKUP($B$506,Samples!$A$3:$D$100,2,FALSE)='Intermediate Lookups'!$A7&amp;'Intermediate Lookups'!I$1,$B$506, ""))</f>
        <v/>
      </c>
      <c r="J514" s="10" t="str">
        <f>IF($B$506="","",IF(VLOOKUP($B$506,Samples!$A$3:$D$100,2,FALSE)='Intermediate Lookups'!$A7&amp;'Intermediate Lookups'!J$1,$B$506, ""))</f>
        <v/>
      </c>
      <c r="K514" s="10" t="str">
        <f>IF($B$506="","",IF(VLOOKUP($B$506,Samples!$A$3:$D$100,2,FALSE)='Intermediate Lookups'!$A7&amp;'Intermediate Lookups'!K$1,$B$506, ""))</f>
        <v/>
      </c>
      <c r="L514" s="10" t="str">
        <f>IF($B$506="","",IF(VLOOKUP($B$506,Samples!$A$3:$D$100,2,FALSE)='Intermediate Lookups'!$A7&amp;'Intermediate Lookups'!L$1,$B$506, ""))</f>
        <v/>
      </c>
      <c r="M514" s="10" t="str">
        <f>IF($B$506="","",IF(VLOOKUP($B$506,Samples!$A$3:$D$100,2,FALSE)='Intermediate Lookups'!$A7&amp;'Intermediate Lookups'!M$1,$B$506, ""))</f>
        <v/>
      </c>
    </row>
    <row r="515" spans="1:14" x14ac:dyDescent="0.25">
      <c r="A515" t="str">
        <f>IF(B506="","","G")</f>
        <v/>
      </c>
      <c r="B515" s="10" t="str">
        <f>IF($B$506="","",IF(VLOOKUP($B$506,Samples!$A$3:$D$100,2,FALSE)='Intermediate Lookups'!$A8&amp;'Intermediate Lookups'!B$1,$B$506, ""))</f>
        <v/>
      </c>
      <c r="C515" s="10" t="str">
        <f>IF($B$506="","",IF(VLOOKUP($B$506,Samples!$A$3:$D$100,2,FALSE)='Intermediate Lookups'!$A8&amp;'Intermediate Lookups'!C$1,$B$506, ""))</f>
        <v/>
      </c>
      <c r="D515" s="10" t="str">
        <f>IF($B$506="","",IF(VLOOKUP($B$506,Samples!$A$3:$D$100,2,FALSE)='Intermediate Lookups'!$A8&amp;'Intermediate Lookups'!D$1,$B$506, ""))</f>
        <v/>
      </c>
      <c r="E515" s="10" t="str">
        <f>IF($B$506="","",IF(VLOOKUP($B$506,Samples!$A$3:$D$100,2,FALSE)='Intermediate Lookups'!$A8&amp;'Intermediate Lookups'!E$1,$B$506, ""))</f>
        <v/>
      </c>
      <c r="F515" s="10" t="str">
        <f>IF($B$506="","",IF(VLOOKUP($B$506,Samples!$A$3:$D$100,2,FALSE)='Intermediate Lookups'!$A8&amp;'Intermediate Lookups'!F$1,$B$506, ""))</f>
        <v/>
      </c>
      <c r="G515" s="10" t="str">
        <f>IF($B$506="","",IF(VLOOKUP($B$506,Samples!$A$3:$D$100,2,FALSE)='Intermediate Lookups'!$A8&amp;'Intermediate Lookups'!G$1,$B$506, ""))</f>
        <v/>
      </c>
      <c r="H515" s="10" t="str">
        <f>IF($B$506="","",IF(VLOOKUP($B$506,Samples!$A$3:$D$100,2,FALSE)='Intermediate Lookups'!$A8&amp;'Intermediate Lookups'!H$1,$B$506, ""))</f>
        <v/>
      </c>
      <c r="I515" s="10" t="str">
        <f>IF($B$506="","",IF(VLOOKUP($B$506,Samples!$A$3:$D$100,2,FALSE)='Intermediate Lookups'!$A8&amp;'Intermediate Lookups'!I$1,$B$506, ""))</f>
        <v/>
      </c>
      <c r="J515" s="10" t="str">
        <f>IF($B$506="","",IF(VLOOKUP($B$506,Samples!$A$3:$D$100,2,FALSE)='Intermediate Lookups'!$A8&amp;'Intermediate Lookups'!J$1,$B$506, ""))</f>
        <v/>
      </c>
      <c r="K515" s="10" t="str">
        <f>IF($B$506="","",IF(VLOOKUP($B$506,Samples!$A$3:$D$100,2,FALSE)='Intermediate Lookups'!$A8&amp;'Intermediate Lookups'!K$1,$B$506, ""))</f>
        <v/>
      </c>
      <c r="L515" s="10" t="str">
        <f>IF($B$506="","",IF(VLOOKUP($B$506,Samples!$A$3:$D$100,2,FALSE)='Intermediate Lookups'!$A8&amp;'Intermediate Lookups'!L$1,$B$506, ""))</f>
        <v/>
      </c>
      <c r="M515" s="10" t="str">
        <f>IF($B$506="","",IF(VLOOKUP($B$506,Samples!$A$3:$D$100,2,FALSE)='Intermediate Lookups'!$A8&amp;'Intermediate Lookups'!M$1,$B$506, ""))</f>
        <v/>
      </c>
    </row>
    <row r="516" spans="1:14" x14ac:dyDescent="0.25">
      <c r="A516" t="str">
        <f>IF(B506="","","H")</f>
        <v/>
      </c>
      <c r="B516" s="10" t="str">
        <f>IF($B$506="","",IF(VLOOKUP($B$506,Samples!$A$3:$D$100,2,FALSE)='Intermediate Lookups'!$A9&amp;'Intermediate Lookups'!B$1,$B$506, ""))</f>
        <v/>
      </c>
      <c r="C516" s="10" t="str">
        <f>IF($B$506="","",IF(VLOOKUP($B$506,Samples!$A$3:$D$100,2,FALSE)='Intermediate Lookups'!$A9&amp;'Intermediate Lookups'!C$1,$B$506, ""))</f>
        <v/>
      </c>
      <c r="D516" s="10" t="str">
        <f>IF($B$506="","",IF(VLOOKUP($B$506,Samples!$A$3:$D$100,2,FALSE)='Intermediate Lookups'!$A9&amp;'Intermediate Lookups'!D$1,$B$506, ""))</f>
        <v/>
      </c>
      <c r="E516" s="10" t="str">
        <f>IF($B$506="","",IF(VLOOKUP($B$506,Samples!$A$3:$D$100,2,FALSE)='Intermediate Lookups'!$A9&amp;'Intermediate Lookups'!E$1,$B$506, ""))</f>
        <v/>
      </c>
      <c r="F516" s="10" t="str">
        <f>IF($B$506="","",IF(VLOOKUP($B$506,Samples!$A$3:$D$100,2,FALSE)='Intermediate Lookups'!$A9&amp;'Intermediate Lookups'!F$1,$B$506, ""))</f>
        <v/>
      </c>
      <c r="G516" s="10" t="str">
        <f>IF($B$506="","",IF(VLOOKUP($B$506,Samples!$A$3:$D$100,2,FALSE)='Intermediate Lookups'!$A9&amp;'Intermediate Lookups'!G$1,$B$506, ""))</f>
        <v/>
      </c>
      <c r="H516" s="10" t="str">
        <f>IF($B$506="","",IF(VLOOKUP($B$506,Samples!$A$3:$D$100,2,FALSE)='Intermediate Lookups'!$A9&amp;'Intermediate Lookups'!H$1,$B$506, ""))</f>
        <v/>
      </c>
      <c r="I516" s="10" t="str">
        <f>IF($B$506="","",IF(VLOOKUP($B$506,Samples!$A$3:$D$100,2,FALSE)='Intermediate Lookups'!$A9&amp;'Intermediate Lookups'!I$1,$B$506, ""))</f>
        <v/>
      </c>
      <c r="J516" s="10" t="str">
        <f>IF($B$506="","",IF(VLOOKUP($B$506,Samples!$A$3:$D$100,2,FALSE)='Intermediate Lookups'!$A9&amp;'Intermediate Lookups'!J$1,$B$506, ""))</f>
        <v/>
      </c>
      <c r="K516" s="10" t="str">
        <f>IF($B$506="","",IF(VLOOKUP($B$506,Samples!$A$3:$D$100,2,FALSE)='Intermediate Lookups'!$A9&amp;'Intermediate Lookups'!K$1,$B$506, ""))</f>
        <v/>
      </c>
      <c r="L516" s="10" t="str">
        <f>IF($B$506="","",IF(VLOOKUP($B$506,Samples!$A$3:$D$100,2,FALSE)='Intermediate Lookups'!$A9&amp;'Intermediate Lookups'!L$1,$B$506, ""))</f>
        <v/>
      </c>
      <c r="M516" s="10" t="str">
        <f>IF($B$506="","",IF(VLOOKUP($B$506,Samples!$A$3:$D$100,2,FALSE)='Intermediate Lookups'!$A9&amp;'Intermediate Lookups'!M$1,$B$506, ""))</f>
        <v/>
      </c>
    </row>
    <row r="518" spans="1:14" x14ac:dyDescent="0.25">
      <c r="A518" t="str">
        <f>IF(B518="","","Pipetting step")</f>
        <v/>
      </c>
      <c r="B518" t="str">
        <f>IF(ISBLANK(Samples!A96),"",Samples!A96)</f>
        <v/>
      </c>
      <c r="C518" t="str">
        <f>IF(B518="","",VLOOKUP(B518,Samples!$A$3:$D$100,4,FALSE))</f>
        <v/>
      </c>
      <c r="D518" t="str">
        <f>IF(B518="","",8)</f>
        <v/>
      </c>
      <c r="E518" t="str">
        <f>IF(B518="","",12)</f>
        <v/>
      </c>
      <c r="F518" t="str">
        <f>IF(B518="","","Standard")</f>
        <v/>
      </c>
      <c r="G518" t="str">
        <f>IF(B518="","","Color")</f>
        <v/>
      </c>
      <c r="I518" t="str">
        <f>IF(B518="","",6)</f>
        <v/>
      </c>
      <c r="J518" t="str">
        <f>IF(B518="","",6)</f>
        <v/>
      </c>
      <c r="K518" t="str">
        <f>IF(B518="","","Normal")</f>
        <v/>
      </c>
      <c r="L518" t="str">
        <f>IF(B518="","","Single-channel")</f>
        <v/>
      </c>
      <c r="M518" t="str">
        <f>IF(B518="","","No")</f>
        <v/>
      </c>
      <c r="N518" t="str">
        <f>IF(B518="","","No")</f>
        <v/>
      </c>
    </row>
    <row r="519" spans="1:14" x14ac:dyDescent="0.25">
      <c r="M519" t="str">
        <f>IF(B518="","","Per well")</f>
        <v/>
      </c>
      <c r="N519" t="str">
        <f>IF(B518="","","On source")</f>
        <v/>
      </c>
    </row>
    <row r="520" spans="1:14" x14ac:dyDescent="0.25">
      <c r="B520" t="str">
        <f>IF(B518="","",1)</f>
        <v/>
      </c>
      <c r="C520" t="str">
        <f>IF(B518="","",2)</f>
        <v/>
      </c>
      <c r="D520" t="str">
        <f>IF(B518="","",3)</f>
        <v/>
      </c>
      <c r="E520" t="str">
        <f>IF(B518="","",4)</f>
        <v/>
      </c>
      <c r="F520" t="str">
        <f>IF(B518="","",5)</f>
        <v/>
      </c>
      <c r="G520" t="str">
        <f>IF(B518="","",6)</f>
        <v/>
      </c>
      <c r="H520" t="str">
        <f>IF(B518="","",7)</f>
        <v/>
      </c>
      <c r="I520" t="str">
        <f>IF(B518="","",8)</f>
        <v/>
      </c>
      <c r="J520" t="str">
        <f>IF(B518="","",9)</f>
        <v/>
      </c>
      <c r="K520" t="str">
        <f>IF(B518="","",10)</f>
        <v/>
      </c>
      <c r="L520" t="str">
        <f>IF(B518="","",11)</f>
        <v/>
      </c>
      <c r="M520" t="str">
        <f>IF(B518="","",12)</f>
        <v/>
      </c>
    </row>
    <row r="521" spans="1:14" x14ac:dyDescent="0.25">
      <c r="A521" t="str">
        <f>IF(B518="","","A")</f>
        <v/>
      </c>
      <c r="B521" s="10" t="str">
        <f>IF($B$518="","",IF(VLOOKUP($B$518,Samples!$A$3:$D$100,2,FALSE)='Intermediate Lookups'!$A2&amp;'Intermediate Lookups'!B$1,$B$518, ""))</f>
        <v/>
      </c>
      <c r="C521" s="10" t="str">
        <f>IF($B$518="","",IF(VLOOKUP($B$518,Samples!$A$3:$D$100,2,FALSE)='Intermediate Lookups'!$A2&amp;'Intermediate Lookups'!C$1,$B$518, ""))</f>
        <v/>
      </c>
      <c r="D521" s="10" t="str">
        <f>IF($B$518="","",IF(VLOOKUP($B$518,Samples!$A$3:$D$100,2,FALSE)='Intermediate Lookups'!$A2&amp;'Intermediate Lookups'!D$1,$B$518, ""))</f>
        <v/>
      </c>
      <c r="E521" s="10" t="str">
        <f>IF($B$518="","",IF(VLOOKUP($B$518,Samples!$A$3:$D$100,2,FALSE)='Intermediate Lookups'!$A2&amp;'Intermediate Lookups'!E$1,$B$518, ""))</f>
        <v/>
      </c>
      <c r="F521" s="10" t="str">
        <f>IF($B$518="","",IF(VLOOKUP($B$518,Samples!$A$3:$D$100,2,FALSE)='Intermediate Lookups'!$A2&amp;'Intermediate Lookups'!F$1,$B$518, ""))</f>
        <v/>
      </c>
      <c r="G521" s="10" t="str">
        <f>IF($B$518="","",IF(VLOOKUP($B$518,Samples!$A$3:$D$100,2,FALSE)='Intermediate Lookups'!$A2&amp;'Intermediate Lookups'!G$1,$B$518, ""))</f>
        <v/>
      </c>
      <c r="H521" s="10" t="str">
        <f>IF($B$518="","",IF(VLOOKUP($B$518,Samples!$A$3:$D$100,2,FALSE)='Intermediate Lookups'!$A2&amp;'Intermediate Lookups'!H$1,$B$518, ""))</f>
        <v/>
      </c>
      <c r="I521" s="10" t="str">
        <f>IF($B$518="","",IF(VLOOKUP($B$518,Samples!$A$3:$D$100,2,FALSE)='Intermediate Lookups'!$A2&amp;'Intermediate Lookups'!I$1,$B$518, ""))</f>
        <v/>
      </c>
      <c r="J521" s="10" t="str">
        <f>IF($B$518="","",IF(VLOOKUP($B$518,Samples!$A$3:$D$100,2,FALSE)='Intermediate Lookups'!$A2&amp;'Intermediate Lookups'!J$1,$B$518, ""))</f>
        <v/>
      </c>
      <c r="K521" s="10" t="str">
        <f>IF($B$518="","",IF(VLOOKUP($B$518,Samples!$A$3:$D$100,2,FALSE)='Intermediate Lookups'!$A2&amp;'Intermediate Lookups'!K$1,$B$518, ""))</f>
        <v/>
      </c>
      <c r="L521" s="10" t="str">
        <f>IF($B$518="","",IF(VLOOKUP($B$518,Samples!$A$3:$D$100,2,FALSE)='Intermediate Lookups'!$A2&amp;'Intermediate Lookups'!L$1,$B$518, ""))</f>
        <v/>
      </c>
      <c r="M521" s="10" t="str">
        <f>IF($B$518="","",IF(VLOOKUP($B$518,Samples!$A$3:$D$100,2,FALSE)='Intermediate Lookups'!$A2&amp;'Intermediate Lookups'!M$1,$B$518, ""))</f>
        <v/>
      </c>
    </row>
    <row r="522" spans="1:14" x14ac:dyDescent="0.25">
      <c r="A522" t="str">
        <f>IF(B518="","","B")</f>
        <v/>
      </c>
      <c r="B522" s="10" t="str">
        <f>IF($B$518="","",IF(VLOOKUP($B$518,Samples!$A$3:$D$100,2,FALSE)='Intermediate Lookups'!$A3&amp;'Intermediate Lookups'!B$1,$B$518, ""))</f>
        <v/>
      </c>
      <c r="C522" s="10" t="str">
        <f>IF($B$518="","",IF(VLOOKUP($B$518,Samples!$A$3:$D$100,2,FALSE)='Intermediate Lookups'!$A3&amp;'Intermediate Lookups'!C$1,$B$518, ""))</f>
        <v/>
      </c>
      <c r="D522" s="10" t="str">
        <f>IF($B$518="","",IF(VLOOKUP($B$518,Samples!$A$3:$D$100,2,FALSE)='Intermediate Lookups'!$A3&amp;'Intermediate Lookups'!D$1,$B$518, ""))</f>
        <v/>
      </c>
      <c r="E522" s="10" t="str">
        <f>IF($B$518="","",IF(VLOOKUP($B$518,Samples!$A$3:$D$100,2,FALSE)='Intermediate Lookups'!$A3&amp;'Intermediate Lookups'!E$1,$B$518, ""))</f>
        <v/>
      </c>
      <c r="F522" s="10" t="str">
        <f>IF($B$518="","",IF(VLOOKUP($B$518,Samples!$A$3:$D$100,2,FALSE)='Intermediate Lookups'!$A3&amp;'Intermediate Lookups'!F$1,$B$518, ""))</f>
        <v/>
      </c>
      <c r="G522" s="10" t="str">
        <f>IF($B$518="","",IF(VLOOKUP($B$518,Samples!$A$3:$D$100,2,FALSE)='Intermediate Lookups'!$A3&amp;'Intermediate Lookups'!G$1,$B$518, ""))</f>
        <v/>
      </c>
      <c r="H522" s="10" t="str">
        <f>IF($B$518="","",IF(VLOOKUP($B$518,Samples!$A$3:$D$100,2,FALSE)='Intermediate Lookups'!$A3&amp;'Intermediate Lookups'!H$1,$B$518, ""))</f>
        <v/>
      </c>
      <c r="I522" s="10" t="str">
        <f>IF($B$518="","",IF(VLOOKUP($B$518,Samples!$A$3:$D$100,2,FALSE)='Intermediate Lookups'!$A3&amp;'Intermediate Lookups'!I$1,$B$518, ""))</f>
        <v/>
      </c>
      <c r="J522" s="10" t="str">
        <f>IF($B$518="","",IF(VLOOKUP($B$518,Samples!$A$3:$D$100,2,FALSE)='Intermediate Lookups'!$A3&amp;'Intermediate Lookups'!J$1,$B$518, ""))</f>
        <v/>
      </c>
      <c r="K522" s="10" t="str">
        <f>IF($B$518="","",IF(VLOOKUP($B$518,Samples!$A$3:$D$100,2,FALSE)='Intermediate Lookups'!$A3&amp;'Intermediate Lookups'!K$1,$B$518, ""))</f>
        <v/>
      </c>
      <c r="L522" s="10" t="str">
        <f>IF($B$518="","",IF(VLOOKUP($B$518,Samples!$A$3:$D$100,2,FALSE)='Intermediate Lookups'!$A3&amp;'Intermediate Lookups'!L$1,$B$518, ""))</f>
        <v/>
      </c>
      <c r="M522" s="10" t="str">
        <f>IF($B$518="","",IF(VLOOKUP($B$518,Samples!$A$3:$D$100,2,FALSE)='Intermediate Lookups'!$A3&amp;'Intermediate Lookups'!M$1,$B$518, ""))</f>
        <v/>
      </c>
    </row>
    <row r="523" spans="1:14" x14ac:dyDescent="0.25">
      <c r="A523" t="str">
        <f>IF(B518="","","C")</f>
        <v/>
      </c>
      <c r="B523" s="10" t="str">
        <f>IF($B$518="","",IF(VLOOKUP($B$518,Samples!$A$3:$D$100,2,FALSE)='Intermediate Lookups'!$A4&amp;'Intermediate Lookups'!B$1,$B$518, ""))</f>
        <v/>
      </c>
      <c r="C523" s="10" t="str">
        <f>IF($B$518="","",IF(VLOOKUP($B$518,Samples!$A$3:$D$100,2,FALSE)='Intermediate Lookups'!$A4&amp;'Intermediate Lookups'!C$1,$B$518, ""))</f>
        <v/>
      </c>
      <c r="D523" s="10" t="str">
        <f>IF($B$518="","",IF(VLOOKUP($B$518,Samples!$A$3:$D$100,2,FALSE)='Intermediate Lookups'!$A4&amp;'Intermediate Lookups'!D$1,$B$518, ""))</f>
        <v/>
      </c>
      <c r="E523" s="10" t="str">
        <f>IF($B$518="","",IF(VLOOKUP($B$518,Samples!$A$3:$D$100,2,FALSE)='Intermediate Lookups'!$A4&amp;'Intermediate Lookups'!E$1,$B$518, ""))</f>
        <v/>
      </c>
      <c r="F523" s="10" t="str">
        <f>IF($B$518="","",IF(VLOOKUP($B$518,Samples!$A$3:$D$100,2,FALSE)='Intermediate Lookups'!$A4&amp;'Intermediate Lookups'!F$1,$B$518, ""))</f>
        <v/>
      </c>
      <c r="G523" s="10" t="str">
        <f>IF($B$518="","",IF(VLOOKUP($B$518,Samples!$A$3:$D$100,2,FALSE)='Intermediate Lookups'!$A4&amp;'Intermediate Lookups'!G$1,$B$518, ""))</f>
        <v/>
      </c>
      <c r="H523" s="10" t="str">
        <f>IF($B$518="","",IF(VLOOKUP($B$518,Samples!$A$3:$D$100,2,FALSE)='Intermediate Lookups'!$A4&amp;'Intermediate Lookups'!H$1,$B$518, ""))</f>
        <v/>
      </c>
      <c r="I523" s="10" t="str">
        <f>IF($B$518="","",IF(VLOOKUP($B$518,Samples!$A$3:$D$100,2,FALSE)='Intermediate Lookups'!$A4&amp;'Intermediate Lookups'!I$1,$B$518, ""))</f>
        <v/>
      </c>
      <c r="J523" s="10" t="str">
        <f>IF($B$518="","",IF(VLOOKUP($B$518,Samples!$A$3:$D$100,2,FALSE)='Intermediate Lookups'!$A4&amp;'Intermediate Lookups'!J$1,$B$518, ""))</f>
        <v/>
      </c>
      <c r="K523" s="10" t="str">
        <f>IF($B$518="","",IF(VLOOKUP($B$518,Samples!$A$3:$D$100,2,FALSE)='Intermediate Lookups'!$A4&amp;'Intermediate Lookups'!K$1,$B$518, ""))</f>
        <v/>
      </c>
      <c r="L523" s="10" t="str">
        <f>IF($B$518="","",IF(VLOOKUP($B$518,Samples!$A$3:$D$100,2,FALSE)='Intermediate Lookups'!$A4&amp;'Intermediate Lookups'!L$1,$B$518, ""))</f>
        <v/>
      </c>
      <c r="M523" s="10" t="str">
        <f>IF($B$518="","",IF(VLOOKUP($B$518,Samples!$A$3:$D$100,2,FALSE)='Intermediate Lookups'!$A4&amp;'Intermediate Lookups'!M$1,$B$518, ""))</f>
        <v/>
      </c>
    </row>
    <row r="524" spans="1:14" x14ac:dyDescent="0.25">
      <c r="A524" t="str">
        <f>IF(B518="","","D")</f>
        <v/>
      </c>
      <c r="B524" s="10" t="str">
        <f>IF($B$518="","",IF(VLOOKUP($B$518,Samples!$A$3:$D$100,2,FALSE)='Intermediate Lookups'!$A5&amp;'Intermediate Lookups'!B$1,$B$518, ""))</f>
        <v/>
      </c>
      <c r="C524" s="10" t="str">
        <f>IF($B$518="","",IF(VLOOKUP($B$518,Samples!$A$3:$D$100,2,FALSE)='Intermediate Lookups'!$A5&amp;'Intermediate Lookups'!C$1,$B$518, ""))</f>
        <v/>
      </c>
      <c r="D524" s="10" t="str">
        <f>IF($B$518="","",IF(VLOOKUP($B$518,Samples!$A$3:$D$100,2,FALSE)='Intermediate Lookups'!$A5&amp;'Intermediate Lookups'!D$1,$B$518, ""))</f>
        <v/>
      </c>
      <c r="E524" s="10" t="str">
        <f>IF($B$518="","",IF(VLOOKUP($B$518,Samples!$A$3:$D$100,2,FALSE)='Intermediate Lookups'!$A5&amp;'Intermediate Lookups'!E$1,$B$518, ""))</f>
        <v/>
      </c>
      <c r="F524" s="10" t="str">
        <f>IF($B$518="","",IF(VLOOKUP($B$518,Samples!$A$3:$D$100,2,FALSE)='Intermediate Lookups'!$A5&amp;'Intermediate Lookups'!F$1,$B$518, ""))</f>
        <v/>
      </c>
      <c r="G524" s="10" t="str">
        <f>IF($B$518="","",IF(VLOOKUP($B$518,Samples!$A$3:$D$100,2,FALSE)='Intermediate Lookups'!$A5&amp;'Intermediate Lookups'!G$1,$B$518, ""))</f>
        <v/>
      </c>
      <c r="H524" s="10" t="str">
        <f>IF($B$518="","",IF(VLOOKUP($B$518,Samples!$A$3:$D$100,2,FALSE)='Intermediate Lookups'!$A5&amp;'Intermediate Lookups'!H$1,$B$518, ""))</f>
        <v/>
      </c>
      <c r="I524" s="10" t="str">
        <f>IF($B$518="","",IF(VLOOKUP($B$518,Samples!$A$3:$D$100,2,FALSE)='Intermediate Lookups'!$A5&amp;'Intermediate Lookups'!I$1,$B$518, ""))</f>
        <v/>
      </c>
      <c r="J524" s="10" t="str">
        <f>IF($B$518="","",IF(VLOOKUP($B$518,Samples!$A$3:$D$100,2,FALSE)='Intermediate Lookups'!$A5&amp;'Intermediate Lookups'!J$1,$B$518, ""))</f>
        <v/>
      </c>
      <c r="K524" s="10" t="str">
        <f>IF($B$518="","",IF(VLOOKUP($B$518,Samples!$A$3:$D$100,2,FALSE)='Intermediate Lookups'!$A5&amp;'Intermediate Lookups'!K$1,$B$518, ""))</f>
        <v/>
      </c>
      <c r="L524" s="10" t="str">
        <f>IF($B$518="","",IF(VLOOKUP($B$518,Samples!$A$3:$D$100,2,FALSE)='Intermediate Lookups'!$A5&amp;'Intermediate Lookups'!L$1,$B$518, ""))</f>
        <v/>
      </c>
      <c r="M524" s="10" t="str">
        <f>IF($B$518="","",IF(VLOOKUP($B$518,Samples!$A$3:$D$100,2,FALSE)='Intermediate Lookups'!$A5&amp;'Intermediate Lookups'!M$1,$B$518, ""))</f>
        <v/>
      </c>
    </row>
    <row r="525" spans="1:14" x14ac:dyDescent="0.25">
      <c r="A525" t="str">
        <f>IF(B518="","","E")</f>
        <v/>
      </c>
      <c r="B525" s="10" t="str">
        <f>IF($B$518="","",IF(VLOOKUP($B$518,Samples!$A$3:$D$100,2,FALSE)='Intermediate Lookups'!$A6&amp;'Intermediate Lookups'!B$1,$B$518, ""))</f>
        <v/>
      </c>
      <c r="C525" s="10" t="str">
        <f>IF($B$518="","",IF(VLOOKUP($B$518,Samples!$A$3:$D$100,2,FALSE)='Intermediate Lookups'!$A6&amp;'Intermediate Lookups'!C$1,$B$518, ""))</f>
        <v/>
      </c>
      <c r="D525" s="10" t="str">
        <f>IF($B$518="","",IF(VLOOKUP($B$518,Samples!$A$3:$D$100,2,FALSE)='Intermediate Lookups'!$A6&amp;'Intermediate Lookups'!D$1,$B$518, ""))</f>
        <v/>
      </c>
      <c r="E525" s="10" t="str">
        <f>IF($B$518="","",IF(VLOOKUP($B$518,Samples!$A$3:$D$100,2,FALSE)='Intermediate Lookups'!$A6&amp;'Intermediate Lookups'!E$1,$B$518, ""))</f>
        <v/>
      </c>
      <c r="F525" s="10" t="str">
        <f>IF($B$518="","",IF(VLOOKUP($B$518,Samples!$A$3:$D$100,2,FALSE)='Intermediate Lookups'!$A6&amp;'Intermediate Lookups'!F$1,$B$518, ""))</f>
        <v/>
      </c>
      <c r="G525" s="10" t="str">
        <f>IF($B$518="","",IF(VLOOKUP($B$518,Samples!$A$3:$D$100,2,FALSE)='Intermediate Lookups'!$A6&amp;'Intermediate Lookups'!G$1,$B$518, ""))</f>
        <v/>
      </c>
      <c r="H525" s="10" t="str">
        <f>IF($B$518="","",IF(VLOOKUP($B$518,Samples!$A$3:$D$100,2,FALSE)='Intermediate Lookups'!$A6&amp;'Intermediate Lookups'!H$1,$B$518, ""))</f>
        <v/>
      </c>
      <c r="I525" s="10" t="str">
        <f>IF($B$518="","",IF(VLOOKUP($B$518,Samples!$A$3:$D$100,2,FALSE)='Intermediate Lookups'!$A6&amp;'Intermediate Lookups'!I$1,$B$518, ""))</f>
        <v/>
      </c>
      <c r="J525" s="10" t="str">
        <f>IF($B$518="","",IF(VLOOKUP($B$518,Samples!$A$3:$D$100,2,FALSE)='Intermediate Lookups'!$A6&amp;'Intermediate Lookups'!J$1,$B$518, ""))</f>
        <v/>
      </c>
      <c r="K525" s="10" t="str">
        <f>IF($B$518="","",IF(VLOOKUP($B$518,Samples!$A$3:$D$100,2,FALSE)='Intermediate Lookups'!$A6&amp;'Intermediate Lookups'!K$1,$B$518, ""))</f>
        <v/>
      </c>
      <c r="L525" s="10" t="str">
        <f>IF($B$518="","",IF(VLOOKUP($B$518,Samples!$A$3:$D$100,2,FALSE)='Intermediate Lookups'!$A6&amp;'Intermediate Lookups'!L$1,$B$518, ""))</f>
        <v/>
      </c>
      <c r="M525" s="10" t="str">
        <f>IF($B$518="","",IF(VLOOKUP($B$518,Samples!$A$3:$D$100,2,FALSE)='Intermediate Lookups'!$A6&amp;'Intermediate Lookups'!M$1,$B$518, ""))</f>
        <v/>
      </c>
    </row>
    <row r="526" spans="1:14" x14ac:dyDescent="0.25">
      <c r="A526" t="str">
        <f>IF(B518="","","F")</f>
        <v/>
      </c>
      <c r="B526" s="10" t="str">
        <f>IF($B$518="","",IF(VLOOKUP($B$518,Samples!$A$3:$D$100,2,FALSE)='Intermediate Lookups'!$A7&amp;'Intermediate Lookups'!B$1,$B$518, ""))</f>
        <v/>
      </c>
      <c r="C526" s="10" t="str">
        <f>IF($B$518="","",IF(VLOOKUP($B$518,Samples!$A$3:$D$100,2,FALSE)='Intermediate Lookups'!$A7&amp;'Intermediate Lookups'!C$1,$B$518, ""))</f>
        <v/>
      </c>
      <c r="D526" s="10" t="str">
        <f>IF($B$518="","",IF(VLOOKUP($B$518,Samples!$A$3:$D$100,2,FALSE)='Intermediate Lookups'!$A7&amp;'Intermediate Lookups'!D$1,$B$518, ""))</f>
        <v/>
      </c>
      <c r="E526" s="10" t="str">
        <f>IF($B$518="","",IF(VLOOKUP($B$518,Samples!$A$3:$D$100,2,FALSE)='Intermediate Lookups'!$A7&amp;'Intermediate Lookups'!E$1,$B$518, ""))</f>
        <v/>
      </c>
      <c r="F526" s="10" t="str">
        <f>IF($B$518="","",IF(VLOOKUP($B$518,Samples!$A$3:$D$100,2,FALSE)='Intermediate Lookups'!$A7&amp;'Intermediate Lookups'!F$1,$B$518, ""))</f>
        <v/>
      </c>
      <c r="G526" s="10" t="str">
        <f>IF($B$518="","",IF(VLOOKUP($B$518,Samples!$A$3:$D$100,2,FALSE)='Intermediate Lookups'!$A7&amp;'Intermediate Lookups'!G$1,$B$518, ""))</f>
        <v/>
      </c>
      <c r="H526" s="10" t="str">
        <f>IF($B$518="","",IF(VLOOKUP($B$518,Samples!$A$3:$D$100,2,FALSE)='Intermediate Lookups'!$A7&amp;'Intermediate Lookups'!H$1,$B$518, ""))</f>
        <v/>
      </c>
      <c r="I526" s="10" t="str">
        <f>IF($B$518="","",IF(VLOOKUP($B$518,Samples!$A$3:$D$100,2,FALSE)='Intermediate Lookups'!$A7&amp;'Intermediate Lookups'!I$1,$B$518, ""))</f>
        <v/>
      </c>
      <c r="J526" s="10" t="str">
        <f>IF($B$518="","",IF(VLOOKUP($B$518,Samples!$A$3:$D$100,2,FALSE)='Intermediate Lookups'!$A7&amp;'Intermediate Lookups'!J$1,$B$518, ""))</f>
        <v/>
      </c>
      <c r="K526" s="10" t="str">
        <f>IF($B$518="","",IF(VLOOKUP($B$518,Samples!$A$3:$D$100,2,FALSE)='Intermediate Lookups'!$A7&amp;'Intermediate Lookups'!K$1,$B$518, ""))</f>
        <v/>
      </c>
      <c r="L526" s="10" t="str">
        <f>IF($B$518="","",IF(VLOOKUP($B$518,Samples!$A$3:$D$100,2,FALSE)='Intermediate Lookups'!$A7&amp;'Intermediate Lookups'!L$1,$B$518, ""))</f>
        <v/>
      </c>
      <c r="M526" s="10" t="str">
        <f>IF($B$518="","",IF(VLOOKUP($B$518,Samples!$A$3:$D$100,2,FALSE)='Intermediate Lookups'!$A7&amp;'Intermediate Lookups'!M$1,$B$518, ""))</f>
        <v/>
      </c>
    </row>
    <row r="527" spans="1:14" x14ac:dyDescent="0.25">
      <c r="A527" t="str">
        <f>IF(B518="","","G")</f>
        <v/>
      </c>
      <c r="B527" s="10" t="str">
        <f>IF($B$518="","",IF(VLOOKUP($B$518,Samples!$A$3:$D$100,2,FALSE)='Intermediate Lookups'!$A8&amp;'Intermediate Lookups'!B$1,$B$518, ""))</f>
        <v/>
      </c>
      <c r="C527" s="10" t="str">
        <f>IF($B$518="","",IF(VLOOKUP($B$518,Samples!$A$3:$D$100,2,FALSE)='Intermediate Lookups'!$A8&amp;'Intermediate Lookups'!C$1,$B$518, ""))</f>
        <v/>
      </c>
      <c r="D527" s="10" t="str">
        <f>IF($B$518="","",IF(VLOOKUP($B$518,Samples!$A$3:$D$100,2,FALSE)='Intermediate Lookups'!$A8&amp;'Intermediate Lookups'!D$1,$B$518, ""))</f>
        <v/>
      </c>
      <c r="E527" s="10" t="str">
        <f>IF($B$518="","",IF(VLOOKUP($B$518,Samples!$A$3:$D$100,2,FALSE)='Intermediate Lookups'!$A8&amp;'Intermediate Lookups'!E$1,$B$518, ""))</f>
        <v/>
      </c>
      <c r="F527" s="10" t="str">
        <f>IF($B$518="","",IF(VLOOKUP($B$518,Samples!$A$3:$D$100,2,FALSE)='Intermediate Lookups'!$A8&amp;'Intermediate Lookups'!F$1,$B$518, ""))</f>
        <v/>
      </c>
      <c r="G527" s="10" t="str">
        <f>IF($B$518="","",IF(VLOOKUP($B$518,Samples!$A$3:$D$100,2,FALSE)='Intermediate Lookups'!$A8&amp;'Intermediate Lookups'!G$1,$B$518, ""))</f>
        <v/>
      </c>
      <c r="H527" s="10" t="str">
        <f>IF($B$518="","",IF(VLOOKUP($B$518,Samples!$A$3:$D$100,2,FALSE)='Intermediate Lookups'!$A8&amp;'Intermediate Lookups'!H$1,$B$518, ""))</f>
        <v/>
      </c>
      <c r="I527" s="10" t="str">
        <f>IF($B$518="","",IF(VLOOKUP($B$518,Samples!$A$3:$D$100,2,FALSE)='Intermediate Lookups'!$A8&amp;'Intermediate Lookups'!I$1,$B$518, ""))</f>
        <v/>
      </c>
      <c r="J527" s="10" t="str">
        <f>IF($B$518="","",IF(VLOOKUP($B$518,Samples!$A$3:$D$100,2,FALSE)='Intermediate Lookups'!$A8&amp;'Intermediate Lookups'!J$1,$B$518, ""))</f>
        <v/>
      </c>
      <c r="K527" s="10" t="str">
        <f>IF($B$518="","",IF(VLOOKUP($B$518,Samples!$A$3:$D$100,2,FALSE)='Intermediate Lookups'!$A8&amp;'Intermediate Lookups'!K$1,$B$518, ""))</f>
        <v/>
      </c>
      <c r="L527" s="10" t="str">
        <f>IF($B$518="","",IF(VLOOKUP($B$518,Samples!$A$3:$D$100,2,FALSE)='Intermediate Lookups'!$A8&amp;'Intermediate Lookups'!L$1,$B$518, ""))</f>
        <v/>
      </c>
      <c r="M527" s="10" t="str">
        <f>IF($B$518="","",IF(VLOOKUP($B$518,Samples!$A$3:$D$100,2,FALSE)='Intermediate Lookups'!$A8&amp;'Intermediate Lookups'!M$1,$B$518, ""))</f>
        <v/>
      </c>
    </row>
    <row r="528" spans="1:14" x14ac:dyDescent="0.25">
      <c r="A528" t="str">
        <f>IF(B518="","","H")</f>
        <v/>
      </c>
      <c r="B528" s="10" t="str">
        <f>IF($B$518="","",IF(VLOOKUP($B$518,Samples!$A$3:$D$100,2,FALSE)='Intermediate Lookups'!$A9&amp;'Intermediate Lookups'!B$1,$B$518, ""))</f>
        <v/>
      </c>
      <c r="C528" s="10" t="str">
        <f>IF($B$518="","",IF(VLOOKUP($B$518,Samples!$A$3:$D$100,2,FALSE)='Intermediate Lookups'!$A9&amp;'Intermediate Lookups'!C$1,$B$518, ""))</f>
        <v/>
      </c>
      <c r="D528" s="10" t="str">
        <f>IF($B$518="","",IF(VLOOKUP($B$518,Samples!$A$3:$D$100,2,FALSE)='Intermediate Lookups'!$A9&amp;'Intermediate Lookups'!D$1,$B$518, ""))</f>
        <v/>
      </c>
      <c r="E528" s="10" t="str">
        <f>IF($B$518="","",IF(VLOOKUP($B$518,Samples!$A$3:$D$100,2,FALSE)='Intermediate Lookups'!$A9&amp;'Intermediate Lookups'!E$1,$B$518, ""))</f>
        <v/>
      </c>
      <c r="F528" s="10" t="str">
        <f>IF($B$518="","",IF(VLOOKUP($B$518,Samples!$A$3:$D$100,2,FALSE)='Intermediate Lookups'!$A9&amp;'Intermediate Lookups'!F$1,$B$518, ""))</f>
        <v/>
      </c>
      <c r="G528" s="10" t="str">
        <f>IF($B$518="","",IF(VLOOKUP($B$518,Samples!$A$3:$D$100,2,FALSE)='Intermediate Lookups'!$A9&amp;'Intermediate Lookups'!G$1,$B$518, ""))</f>
        <v/>
      </c>
      <c r="H528" s="10" t="str">
        <f>IF($B$518="","",IF(VLOOKUP($B$518,Samples!$A$3:$D$100,2,FALSE)='Intermediate Lookups'!$A9&amp;'Intermediate Lookups'!H$1,$B$518, ""))</f>
        <v/>
      </c>
      <c r="I528" s="10" t="str">
        <f>IF($B$518="","",IF(VLOOKUP($B$518,Samples!$A$3:$D$100,2,FALSE)='Intermediate Lookups'!$A9&amp;'Intermediate Lookups'!I$1,$B$518, ""))</f>
        <v/>
      </c>
      <c r="J528" s="10" t="str">
        <f>IF($B$518="","",IF(VLOOKUP($B$518,Samples!$A$3:$D$100,2,FALSE)='Intermediate Lookups'!$A9&amp;'Intermediate Lookups'!J$1,$B$518, ""))</f>
        <v/>
      </c>
      <c r="K528" s="10" t="str">
        <f>IF($B$518="","",IF(VLOOKUP($B$518,Samples!$A$3:$D$100,2,FALSE)='Intermediate Lookups'!$A9&amp;'Intermediate Lookups'!K$1,$B$518, ""))</f>
        <v/>
      </c>
      <c r="L528" s="10" t="str">
        <f>IF($B$518="","",IF(VLOOKUP($B$518,Samples!$A$3:$D$100,2,FALSE)='Intermediate Lookups'!$A9&amp;'Intermediate Lookups'!L$1,$B$518, ""))</f>
        <v/>
      </c>
      <c r="M528" s="10" t="str">
        <f>IF($B$518="","",IF(VLOOKUP($B$518,Samples!$A$3:$D$100,2,FALSE)='Intermediate Lookups'!$A9&amp;'Intermediate Lookups'!M$1,$B$518, ""))</f>
        <v/>
      </c>
    </row>
    <row r="530" spans="1:14" x14ac:dyDescent="0.25">
      <c r="A530" t="str">
        <f>IF(B530="","","Pipetting step")</f>
        <v/>
      </c>
      <c r="B530" t="str">
        <f>IF(ISBLANK(Samples!A97),"",Samples!A97)</f>
        <v/>
      </c>
      <c r="C530" t="str">
        <f>IF(B530="","",VLOOKUP(B530,Samples!$A$3:$D$100,4,FALSE))</f>
        <v/>
      </c>
      <c r="D530" t="str">
        <f>IF(B530="","",8)</f>
        <v/>
      </c>
      <c r="E530" t="str">
        <f>IF(B530="","",12)</f>
        <v/>
      </c>
      <c r="F530" t="str">
        <f>IF(B530="","","Standard")</f>
        <v/>
      </c>
      <c r="G530" t="str">
        <f>IF(B530="","","Color")</f>
        <v/>
      </c>
      <c r="I530" t="str">
        <f>IF(B530="","",6)</f>
        <v/>
      </c>
      <c r="J530" t="str">
        <f>IF(B530="","",6)</f>
        <v/>
      </c>
      <c r="K530" t="str">
        <f>IF(B530="","","Normal")</f>
        <v/>
      </c>
      <c r="L530" t="str">
        <f>IF(B530="","","Single-channel")</f>
        <v/>
      </c>
      <c r="M530" t="str">
        <f>IF(B530="","","No")</f>
        <v/>
      </c>
      <c r="N530" t="str">
        <f>IF(B530="","","No")</f>
        <v/>
      </c>
    </row>
    <row r="531" spans="1:14" x14ac:dyDescent="0.25">
      <c r="M531" t="str">
        <f>IF(B530="","","Per well")</f>
        <v/>
      </c>
      <c r="N531" t="str">
        <f>IF(B530="","","On source")</f>
        <v/>
      </c>
    </row>
    <row r="532" spans="1:14" x14ac:dyDescent="0.25">
      <c r="B532" t="str">
        <f>IF(B530="","",1)</f>
        <v/>
      </c>
      <c r="C532" t="str">
        <f>IF(B530="","",2)</f>
        <v/>
      </c>
      <c r="D532" t="str">
        <f>IF(B530="","",3)</f>
        <v/>
      </c>
      <c r="E532" t="str">
        <f>IF(B530="","",4)</f>
        <v/>
      </c>
      <c r="F532" t="str">
        <f>IF(B530="","",5)</f>
        <v/>
      </c>
      <c r="G532" t="str">
        <f>IF(B530="","",6)</f>
        <v/>
      </c>
      <c r="H532" t="str">
        <f>IF(B530="","",7)</f>
        <v/>
      </c>
      <c r="I532" t="str">
        <f>IF(B530="","",8)</f>
        <v/>
      </c>
      <c r="J532" t="str">
        <f>IF(B530="","",9)</f>
        <v/>
      </c>
      <c r="K532" t="str">
        <f>IF(B530="","",10)</f>
        <v/>
      </c>
      <c r="L532" t="str">
        <f>IF(B530="","",11)</f>
        <v/>
      </c>
      <c r="M532" t="str">
        <f>IF(B530="","",12)</f>
        <v/>
      </c>
    </row>
    <row r="533" spans="1:14" x14ac:dyDescent="0.25">
      <c r="A533" t="str">
        <f>IF(B530="","","A")</f>
        <v/>
      </c>
      <c r="B533" s="10" t="str">
        <f>IF($B$530="","",IF(VLOOKUP($B$530,Samples!$A$3:$D$100,2,FALSE)='Intermediate Lookups'!$A2&amp;'Intermediate Lookups'!B$1,$B$530, ""))</f>
        <v/>
      </c>
      <c r="C533" s="10" t="str">
        <f>IF($B$530="","",IF(VLOOKUP($B$530,Samples!$A$3:$D$100,2,FALSE)='Intermediate Lookups'!$A2&amp;'Intermediate Lookups'!C$1,$B$530, ""))</f>
        <v/>
      </c>
      <c r="D533" s="10" t="str">
        <f>IF($B$530="","",IF(VLOOKUP($B$530,Samples!$A$3:$D$100,2,FALSE)='Intermediate Lookups'!$A2&amp;'Intermediate Lookups'!D$1,$B$530, ""))</f>
        <v/>
      </c>
      <c r="E533" s="10" t="str">
        <f>IF($B$530="","",IF(VLOOKUP($B$530,Samples!$A$3:$D$100,2,FALSE)='Intermediate Lookups'!$A2&amp;'Intermediate Lookups'!E$1,$B$530, ""))</f>
        <v/>
      </c>
      <c r="F533" s="10" t="str">
        <f>IF($B$530="","",IF(VLOOKUP($B$530,Samples!$A$3:$D$100,2,FALSE)='Intermediate Lookups'!$A2&amp;'Intermediate Lookups'!F$1,$B$530, ""))</f>
        <v/>
      </c>
      <c r="G533" s="10" t="str">
        <f>IF($B$530="","",IF(VLOOKUP($B$530,Samples!$A$3:$D$100,2,FALSE)='Intermediate Lookups'!$A2&amp;'Intermediate Lookups'!G$1,$B$530, ""))</f>
        <v/>
      </c>
      <c r="H533" s="10" t="str">
        <f>IF($B$530="","",IF(VLOOKUP($B$530,Samples!$A$3:$D$100,2,FALSE)='Intermediate Lookups'!$A2&amp;'Intermediate Lookups'!H$1,$B$530, ""))</f>
        <v/>
      </c>
      <c r="I533" s="10" t="str">
        <f>IF($B$530="","",IF(VLOOKUP($B$530,Samples!$A$3:$D$100,2,FALSE)='Intermediate Lookups'!$A2&amp;'Intermediate Lookups'!I$1,$B$530, ""))</f>
        <v/>
      </c>
      <c r="J533" s="10" t="str">
        <f>IF($B$530="","",IF(VLOOKUP($B$530,Samples!$A$3:$D$100,2,FALSE)='Intermediate Lookups'!$A2&amp;'Intermediate Lookups'!J$1,$B$530, ""))</f>
        <v/>
      </c>
      <c r="K533" s="10" t="str">
        <f>IF($B$530="","",IF(VLOOKUP($B$530,Samples!$A$3:$D$100,2,FALSE)='Intermediate Lookups'!$A2&amp;'Intermediate Lookups'!K$1,$B$530, ""))</f>
        <v/>
      </c>
      <c r="L533" s="10" t="str">
        <f>IF($B$530="","",IF(VLOOKUP($B$530,Samples!$A$3:$D$100,2,FALSE)='Intermediate Lookups'!$A2&amp;'Intermediate Lookups'!L$1,$B$530, ""))</f>
        <v/>
      </c>
      <c r="M533" s="10" t="str">
        <f>IF($B$530="","",IF(VLOOKUP($B$530,Samples!$A$3:$D$100,2,FALSE)='Intermediate Lookups'!$A2&amp;'Intermediate Lookups'!M$1,$B$530, ""))</f>
        <v/>
      </c>
    </row>
    <row r="534" spans="1:14" x14ac:dyDescent="0.25">
      <c r="A534" t="str">
        <f>IF(B530="","","B")</f>
        <v/>
      </c>
      <c r="B534" s="10" t="str">
        <f>IF($B$530="","",IF(VLOOKUP($B$530,Samples!$A$3:$D$100,2,FALSE)='Intermediate Lookups'!$A3&amp;'Intermediate Lookups'!B$1,$B$530, ""))</f>
        <v/>
      </c>
      <c r="C534" s="10" t="str">
        <f>IF($B$530="","",IF(VLOOKUP($B$530,Samples!$A$3:$D$100,2,FALSE)='Intermediate Lookups'!$A3&amp;'Intermediate Lookups'!C$1,$B$530, ""))</f>
        <v/>
      </c>
      <c r="D534" s="10" t="str">
        <f>IF($B$530="","",IF(VLOOKUP($B$530,Samples!$A$3:$D$100,2,FALSE)='Intermediate Lookups'!$A3&amp;'Intermediate Lookups'!D$1,$B$530, ""))</f>
        <v/>
      </c>
      <c r="E534" s="10" t="str">
        <f>IF($B$530="","",IF(VLOOKUP($B$530,Samples!$A$3:$D$100,2,FALSE)='Intermediate Lookups'!$A3&amp;'Intermediate Lookups'!E$1,$B$530, ""))</f>
        <v/>
      </c>
      <c r="F534" s="10" t="str">
        <f>IF($B$530="","",IF(VLOOKUP($B$530,Samples!$A$3:$D$100,2,FALSE)='Intermediate Lookups'!$A3&amp;'Intermediate Lookups'!F$1,$B$530, ""))</f>
        <v/>
      </c>
      <c r="G534" s="10" t="str">
        <f>IF($B$530="","",IF(VLOOKUP($B$530,Samples!$A$3:$D$100,2,FALSE)='Intermediate Lookups'!$A3&amp;'Intermediate Lookups'!G$1,$B$530, ""))</f>
        <v/>
      </c>
      <c r="H534" s="10" t="str">
        <f>IF($B$530="","",IF(VLOOKUP($B$530,Samples!$A$3:$D$100,2,FALSE)='Intermediate Lookups'!$A3&amp;'Intermediate Lookups'!H$1,$B$530, ""))</f>
        <v/>
      </c>
      <c r="I534" s="10" t="str">
        <f>IF($B$530="","",IF(VLOOKUP($B$530,Samples!$A$3:$D$100,2,FALSE)='Intermediate Lookups'!$A3&amp;'Intermediate Lookups'!I$1,$B$530, ""))</f>
        <v/>
      </c>
      <c r="J534" s="10" t="str">
        <f>IF($B$530="","",IF(VLOOKUP($B$530,Samples!$A$3:$D$100,2,FALSE)='Intermediate Lookups'!$A3&amp;'Intermediate Lookups'!J$1,$B$530, ""))</f>
        <v/>
      </c>
      <c r="K534" s="10" t="str">
        <f>IF($B$530="","",IF(VLOOKUP($B$530,Samples!$A$3:$D$100,2,FALSE)='Intermediate Lookups'!$A3&amp;'Intermediate Lookups'!K$1,$B$530, ""))</f>
        <v/>
      </c>
      <c r="L534" s="10" t="str">
        <f>IF($B$530="","",IF(VLOOKUP($B$530,Samples!$A$3:$D$100,2,FALSE)='Intermediate Lookups'!$A3&amp;'Intermediate Lookups'!L$1,$B$530, ""))</f>
        <v/>
      </c>
      <c r="M534" s="10" t="str">
        <f>IF($B$530="","",IF(VLOOKUP($B$530,Samples!$A$3:$D$100,2,FALSE)='Intermediate Lookups'!$A3&amp;'Intermediate Lookups'!M$1,$B$530, ""))</f>
        <v/>
      </c>
    </row>
    <row r="535" spans="1:14" x14ac:dyDescent="0.25">
      <c r="A535" t="str">
        <f>IF(B530="","","C")</f>
        <v/>
      </c>
      <c r="B535" s="10" t="str">
        <f>IF($B$530="","",IF(VLOOKUP($B$530,Samples!$A$3:$D$100,2,FALSE)='Intermediate Lookups'!$A4&amp;'Intermediate Lookups'!B$1,$B$530, ""))</f>
        <v/>
      </c>
      <c r="C535" s="10" t="str">
        <f>IF($B$530="","",IF(VLOOKUP($B$530,Samples!$A$3:$D$100,2,FALSE)='Intermediate Lookups'!$A4&amp;'Intermediate Lookups'!C$1,$B$530, ""))</f>
        <v/>
      </c>
      <c r="D535" s="10" t="str">
        <f>IF($B$530="","",IF(VLOOKUP($B$530,Samples!$A$3:$D$100,2,FALSE)='Intermediate Lookups'!$A4&amp;'Intermediate Lookups'!D$1,$B$530, ""))</f>
        <v/>
      </c>
      <c r="E535" s="10" t="str">
        <f>IF($B$530="","",IF(VLOOKUP($B$530,Samples!$A$3:$D$100,2,FALSE)='Intermediate Lookups'!$A4&amp;'Intermediate Lookups'!E$1,$B$530, ""))</f>
        <v/>
      </c>
      <c r="F535" s="10" t="str">
        <f>IF($B$530="","",IF(VLOOKUP($B$530,Samples!$A$3:$D$100,2,FALSE)='Intermediate Lookups'!$A4&amp;'Intermediate Lookups'!F$1,$B$530, ""))</f>
        <v/>
      </c>
      <c r="G535" s="10" t="str">
        <f>IF($B$530="","",IF(VLOOKUP($B$530,Samples!$A$3:$D$100,2,FALSE)='Intermediate Lookups'!$A4&amp;'Intermediate Lookups'!G$1,$B$530, ""))</f>
        <v/>
      </c>
      <c r="H535" s="10" t="str">
        <f>IF($B$530="","",IF(VLOOKUP($B$530,Samples!$A$3:$D$100,2,FALSE)='Intermediate Lookups'!$A4&amp;'Intermediate Lookups'!H$1,$B$530, ""))</f>
        <v/>
      </c>
      <c r="I535" s="10" t="str">
        <f>IF($B$530="","",IF(VLOOKUP($B$530,Samples!$A$3:$D$100,2,FALSE)='Intermediate Lookups'!$A4&amp;'Intermediate Lookups'!I$1,$B$530, ""))</f>
        <v/>
      </c>
      <c r="J535" s="10" t="str">
        <f>IF($B$530="","",IF(VLOOKUP($B$530,Samples!$A$3:$D$100,2,FALSE)='Intermediate Lookups'!$A4&amp;'Intermediate Lookups'!J$1,$B$530, ""))</f>
        <v/>
      </c>
      <c r="K535" s="10" t="str">
        <f>IF($B$530="","",IF(VLOOKUP($B$530,Samples!$A$3:$D$100,2,FALSE)='Intermediate Lookups'!$A4&amp;'Intermediate Lookups'!K$1,$B$530, ""))</f>
        <v/>
      </c>
      <c r="L535" s="10" t="str">
        <f>IF($B$530="","",IF(VLOOKUP($B$530,Samples!$A$3:$D$100,2,FALSE)='Intermediate Lookups'!$A4&amp;'Intermediate Lookups'!L$1,$B$530, ""))</f>
        <v/>
      </c>
      <c r="M535" s="10" t="str">
        <f>IF($B$530="","",IF(VLOOKUP($B$530,Samples!$A$3:$D$100,2,FALSE)='Intermediate Lookups'!$A4&amp;'Intermediate Lookups'!M$1,$B$530, ""))</f>
        <v/>
      </c>
    </row>
    <row r="536" spans="1:14" x14ac:dyDescent="0.25">
      <c r="A536" t="str">
        <f>IF(B530="","","D")</f>
        <v/>
      </c>
      <c r="B536" s="10" t="str">
        <f>IF($B$530="","",IF(VLOOKUP($B$530,Samples!$A$3:$D$100,2,FALSE)='Intermediate Lookups'!$A5&amp;'Intermediate Lookups'!B$1,$B$530, ""))</f>
        <v/>
      </c>
      <c r="C536" s="10" t="str">
        <f>IF($B$530="","",IF(VLOOKUP($B$530,Samples!$A$3:$D$100,2,FALSE)='Intermediate Lookups'!$A5&amp;'Intermediate Lookups'!C$1,$B$530, ""))</f>
        <v/>
      </c>
      <c r="D536" s="10" t="str">
        <f>IF($B$530="","",IF(VLOOKUP($B$530,Samples!$A$3:$D$100,2,FALSE)='Intermediate Lookups'!$A5&amp;'Intermediate Lookups'!D$1,$B$530, ""))</f>
        <v/>
      </c>
      <c r="E536" s="10" t="str">
        <f>IF($B$530="","",IF(VLOOKUP($B$530,Samples!$A$3:$D$100,2,FALSE)='Intermediate Lookups'!$A5&amp;'Intermediate Lookups'!E$1,$B$530, ""))</f>
        <v/>
      </c>
      <c r="F536" s="10" t="str">
        <f>IF($B$530="","",IF(VLOOKUP($B$530,Samples!$A$3:$D$100,2,FALSE)='Intermediate Lookups'!$A5&amp;'Intermediate Lookups'!F$1,$B$530, ""))</f>
        <v/>
      </c>
      <c r="G536" s="10" t="str">
        <f>IF($B$530="","",IF(VLOOKUP($B$530,Samples!$A$3:$D$100,2,FALSE)='Intermediate Lookups'!$A5&amp;'Intermediate Lookups'!G$1,$B$530, ""))</f>
        <v/>
      </c>
      <c r="H536" s="10" t="str">
        <f>IF($B$530="","",IF(VLOOKUP($B$530,Samples!$A$3:$D$100,2,FALSE)='Intermediate Lookups'!$A5&amp;'Intermediate Lookups'!H$1,$B$530, ""))</f>
        <v/>
      </c>
      <c r="I536" s="10" t="str">
        <f>IF($B$530="","",IF(VLOOKUP($B$530,Samples!$A$3:$D$100,2,FALSE)='Intermediate Lookups'!$A5&amp;'Intermediate Lookups'!I$1,$B$530, ""))</f>
        <v/>
      </c>
      <c r="J536" s="10" t="str">
        <f>IF($B$530="","",IF(VLOOKUP($B$530,Samples!$A$3:$D$100,2,FALSE)='Intermediate Lookups'!$A5&amp;'Intermediate Lookups'!J$1,$B$530, ""))</f>
        <v/>
      </c>
      <c r="K536" s="10" t="str">
        <f>IF($B$530="","",IF(VLOOKUP($B$530,Samples!$A$3:$D$100,2,FALSE)='Intermediate Lookups'!$A5&amp;'Intermediate Lookups'!K$1,$B$530, ""))</f>
        <v/>
      </c>
      <c r="L536" s="10" t="str">
        <f>IF($B$530="","",IF(VLOOKUP($B$530,Samples!$A$3:$D$100,2,FALSE)='Intermediate Lookups'!$A5&amp;'Intermediate Lookups'!L$1,$B$530, ""))</f>
        <v/>
      </c>
      <c r="M536" s="10" t="str">
        <f>IF($B$530="","",IF(VLOOKUP($B$530,Samples!$A$3:$D$100,2,FALSE)='Intermediate Lookups'!$A5&amp;'Intermediate Lookups'!M$1,$B$530, ""))</f>
        <v/>
      </c>
    </row>
    <row r="537" spans="1:14" x14ac:dyDescent="0.25">
      <c r="A537" t="str">
        <f>IF(B530="","","E")</f>
        <v/>
      </c>
      <c r="B537" s="10" t="str">
        <f>IF($B$530="","",IF(VLOOKUP($B$530,Samples!$A$3:$D$100,2,FALSE)='Intermediate Lookups'!$A6&amp;'Intermediate Lookups'!B$1,$B$530, ""))</f>
        <v/>
      </c>
      <c r="C537" s="10" t="str">
        <f>IF($B$530="","",IF(VLOOKUP($B$530,Samples!$A$3:$D$100,2,FALSE)='Intermediate Lookups'!$A6&amp;'Intermediate Lookups'!C$1,$B$530, ""))</f>
        <v/>
      </c>
      <c r="D537" s="10" t="str">
        <f>IF($B$530="","",IF(VLOOKUP($B$530,Samples!$A$3:$D$100,2,FALSE)='Intermediate Lookups'!$A6&amp;'Intermediate Lookups'!D$1,$B$530, ""))</f>
        <v/>
      </c>
      <c r="E537" s="10" t="str">
        <f>IF($B$530="","",IF(VLOOKUP($B$530,Samples!$A$3:$D$100,2,FALSE)='Intermediate Lookups'!$A6&amp;'Intermediate Lookups'!E$1,$B$530, ""))</f>
        <v/>
      </c>
      <c r="F537" s="10" t="str">
        <f>IF($B$530="","",IF(VLOOKUP($B$530,Samples!$A$3:$D$100,2,FALSE)='Intermediate Lookups'!$A6&amp;'Intermediate Lookups'!F$1,$B$530, ""))</f>
        <v/>
      </c>
      <c r="G537" s="10" t="str">
        <f>IF($B$530="","",IF(VLOOKUP($B$530,Samples!$A$3:$D$100,2,FALSE)='Intermediate Lookups'!$A6&amp;'Intermediate Lookups'!G$1,$B$530, ""))</f>
        <v/>
      </c>
      <c r="H537" s="10" t="str">
        <f>IF($B$530="","",IF(VLOOKUP($B$530,Samples!$A$3:$D$100,2,FALSE)='Intermediate Lookups'!$A6&amp;'Intermediate Lookups'!H$1,$B$530, ""))</f>
        <v/>
      </c>
      <c r="I537" s="10" t="str">
        <f>IF($B$530="","",IF(VLOOKUP($B$530,Samples!$A$3:$D$100,2,FALSE)='Intermediate Lookups'!$A6&amp;'Intermediate Lookups'!I$1,$B$530, ""))</f>
        <v/>
      </c>
      <c r="J537" s="10" t="str">
        <f>IF($B$530="","",IF(VLOOKUP($B$530,Samples!$A$3:$D$100,2,FALSE)='Intermediate Lookups'!$A6&amp;'Intermediate Lookups'!J$1,$B$530, ""))</f>
        <v/>
      </c>
      <c r="K537" s="10" t="str">
        <f>IF($B$530="","",IF(VLOOKUP($B$530,Samples!$A$3:$D$100,2,FALSE)='Intermediate Lookups'!$A6&amp;'Intermediate Lookups'!K$1,$B$530, ""))</f>
        <v/>
      </c>
      <c r="L537" s="10" t="str">
        <f>IF($B$530="","",IF(VLOOKUP($B$530,Samples!$A$3:$D$100,2,FALSE)='Intermediate Lookups'!$A6&amp;'Intermediate Lookups'!L$1,$B$530, ""))</f>
        <v/>
      </c>
      <c r="M537" s="10" t="str">
        <f>IF($B$530="","",IF(VLOOKUP($B$530,Samples!$A$3:$D$100,2,FALSE)='Intermediate Lookups'!$A6&amp;'Intermediate Lookups'!M$1,$B$530, ""))</f>
        <v/>
      </c>
    </row>
    <row r="538" spans="1:14" x14ac:dyDescent="0.25">
      <c r="A538" t="str">
        <f>IF(B530="","","F")</f>
        <v/>
      </c>
      <c r="B538" s="10" t="str">
        <f>IF($B$530="","",IF(VLOOKUP($B$530,Samples!$A$3:$D$100,2,FALSE)='Intermediate Lookups'!$A7&amp;'Intermediate Lookups'!B$1,$B$530, ""))</f>
        <v/>
      </c>
      <c r="C538" s="10" t="str">
        <f>IF($B$530="","",IF(VLOOKUP($B$530,Samples!$A$3:$D$100,2,FALSE)='Intermediate Lookups'!$A7&amp;'Intermediate Lookups'!C$1,$B$530, ""))</f>
        <v/>
      </c>
      <c r="D538" s="10" t="str">
        <f>IF($B$530="","",IF(VLOOKUP($B$530,Samples!$A$3:$D$100,2,FALSE)='Intermediate Lookups'!$A7&amp;'Intermediate Lookups'!D$1,$B$530, ""))</f>
        <v/>
      </c>
      <c r="E538" s="10" t="str">
        <f>IF($B$530="","",IF(VLOOKUP($B$530,Samples!$A$3:$D$100,2,FALSE)='Intermediate Lookups'!$A7&amp;'Intermediate Lookups'!E$1,$B$530, ""))</f>
        <v/>
      </c>
      <c r="F538" s="10" t="str">
        <f>IF($B$530="","",IF(VLOOKUP($B$530,Samples!$A$3:$D$100,2,FALSE)='Intermediate Lookups'!$A7&amp;'Intermediate Lookups'!F$1,$B$530, ""))</f>
        <v/>
      </c>
      <c r="G538" s="10" t="str">
        <f>IF($B$530="","",IF(VLOOKUP($B$530,Samples!$A$3:$D$100,2,FALSE)='Intermediate Lookups'!$A7&amp;'Intermediate Lookups'!G$1,$B$530, ""))</f>
        <v/>
      </c>
      <c r="H538" s="10" t="str">
        <f>IF($B$530="","",IF(VLOOKUP($B$530,Samples!$A$3:$D$100,2,FALSE)='Intermediate Lookups'!$A7&amp;'Intermediate Lookups'!H$1,$B$530, ""))</f>
        <v/>
      </c>
      <c r="I538" s="10" t="str">
        <f>IF($B$530="","",IF(VLOOKUP($B$530,Samples!$A$3:$D$100,2,FALSE)='Intermediate Lookups'!$A7&amp;'Intermediate Lookups'!I$1,$B$530, ""))</f>
        <v/>
      </c>
      <c r="J538" s="10" t="str">
        <f>IF($B$530="","",IF(VLOOKUP($B$530,Samples!$A$3:$D$100,2,FALSE)='Intermediate Lookups'!$A7&amp;'Intermediate Lookups'!J$1,$B$530, ""))</f>
        <v/>
      </c>
      <c r="K538" s="10" t="str">
        <f>IF($B$530="","",IF(VLOOKUP($B$530,Samples!$A$3:$D$100,2,FALSE)='Intermediate Lookups'!$A7&amp;'Intermediate Lookups'!K$1,$B$530, ""))</f>
        <v/>
      </c>
      <c r="L538" s="10" t="str">
        <f>IF($B$530="","",IF(VLOOKUP($B$530,Samples!$A$3:$D$100,2,FALSE)='Intermediate Lookups'!$A7&amp;'Intermediate Lookups'!L$1,$B$530, ""))</f>
        <v/>
      </c>
      <c r="M538" s="10" t="str">
        <f>IF($B$530="","",IF(VLOOKUP($B$530,Samples!$A$3:$D$100,2,FALSE)='Intermediate Lookups'!$A7&amp;'Intermediate Lookups'!M$1,$B$530, ""))</f>
        <v/>
      </c>
    </row>
    <row r="539" spans="1:14" x14ac:dyDescent="0.25">
      <c r="A539" t="str">
        <f>IF(B530="","","G")</f>
        <v/>
      </c>
      <c r="B539" s="10" t="str">
        <f>IF($B$530="","",IF(VLOOKUP($B$530,Samples!$A$3:$D$100,2,FALSE)='Intermediate Lookups'!$A8&amp;'Intermediate Lookups'!B$1,$B$530, ""))</f>
        <v/>
      </c>
      <c r="C539" s="10" t="str">
        <f>IF($B$530="","",IF(VLOOKUP($B$530,Samples!$A$3:$D$100,2,FALSE)='Intermediate Lookups'!$A8&amp;'Intermediate Lookups'!C$1,$B$530, ""))</f>
        <v/>
      </c>
      <c r="D539" s="10" t="str">
        <f>IF($B$530="","",IF(VLOOKUP($B$530,Samples!$A$3:$D$100,2,FALSE)='Intermediate Lookups'!$A8&amp;'Intermediate Lookups'!D$1,$B$530, ""))</f>
        <v/>
      </c>
      <c r="E539" s="10" t="str">
        <f>IF($B$530="","",IF(VLOOKUP($B$530,Samples!$A$3:$D$100,2,FALSE)='Intermediate Lookups'!$A8&amp;'Intermediate Lookups'!E$1,$B$530, ""))</f>
        <v/>
      </c>
      <c r="F539" s="10" t="str">
        <f>IF($B$530="","",IF(VLOOKUP($B$530,Samples!$A$3:$D$100,2,FALSE)='Intermediate Lookups'!$A8&amp;'Intermediate Lookups'!F$1,$B$530, ""))</f>
        <v/>
      </c>
      <c r="G539" s="10" t="str">
        <f>IF($B$530="","",IF(VLOOKUP($B$530,Samples!$A$3:$D$100,2,FALSE)='Intermediate Lookups'!$A8&amp;'Intermediate Lookups'!G$1,$B$530, ""))</f>
        <v/>
      </c>
      <c r="H539" s="10" t="str">
        <f>IF($B$530="","",IF(VLOOKUP($B$530,Samples!$A$3:$D$100,2,FALSE)='Intermediate Lookups'!$A8&amp;'Intermediate Lookups'!H$1,$B$530, ""))</f>
        <v/>
      </c>
      <c r="I539" s="10" t="str">
        <f>IF($B$530="","",IF(VLOOKUP($B$530,Samples!$A$3:$D$100,2,FALSE)='Intermediate Lookups'!$A8&amp;'Intermediate Lookups'!I$1,$B$530, ""))</f>
        <v/>
      </c>
      <c r="J539" s="10" t="str">
        <f>IF($B$530="","",IF(VLOOKUP($B$530,Samples!$A$3:$D$100,2,FALSE)='Intermediate Lookups'!$A8&amp;'Intermediate Lookups'!J$1,$B$530, ""))</f>
        <v/>
      </c>
      <c r="K539" s="10" t="str">
        <f>IF($B$530="","",IF(VLOOKUP($B$530,Samples!$A$3:$D$100,2,FALSE)='Intermediate Lookups'!$A8&amp;'Intermediate Lookups'!K$1,$B$530, ""))</f>
        <v/>
      </c>
      <c r="L539" s="10" t="str">
        <f>IF($B$530="","",IF(VLOOKUP($B$530,Samples!$A$3:$D$100,2,FALSE)='Intermediate Lookups'!$A8&amp;'Intermediate Lookups'!L$1,$B$530, ""))</f>
        <v/>
      </c>
      <c r="M539" s="10" t="str">
        <f>IF($B$530="","",IF(VLOOKUP($B$530,Samples!$A$3:$D$100,2,FALSE)='Intermediate Lookups'!$A8&amp;'Intermediate Lookups'!M$1,$B$530, ""))</f>
        <v/>
      </c>
    </row>
    <row r="540" spans="1:14" x14ac:dyDescent="0.25">
      <c r="A540" t="str">
        <f>IF(B530="","","H")</f>
        <v/>
      </c>
      <c r="B540" s="10" t="str">
        <f>IF($B$530="","",IF(VLOOKUP($B$530,Samples!$A$3:$D$100,2,FALSE)='Intermediate Lookups'!$A9&amp;'Intermediate Lookups'!B$1,$B$530, ""))</f>
        <v/>
      </c>
      <c r="C540" s="10" t="str">
        <f>IF($B$530="","",IF(VLOOKUP($B$530,Samples!$A$3:$D$100,2,FALSE)='Intermediate Lookups'!$A9&amp;'Intermediate Lookups'!C$1,$B$530, ""))</f>
        <v/>
      </c>
      <c r="D540" s="10" t="str">
        <f>IF($B$530="","",IF(VLOOKUP($B$530,Samples!$A$3:$D$100,2,FALSE)='Intermediate Lookups'!$A9&amp;'Intermediate Lookups'!D$1,$B$530, ""))</f>
        <v/>
      </c>
      <c r="E540" s="10" t="str">
        <f>IF($B$530="","",IF(VLOOKUP($B$530,Samples!$A$3:$D$100,2,FALSE)='Intermediate Lookups'!$A9&amp;'Intermediate Lookups'!E$1,$B$530, ""))</f>
        <v/>
      </c>
      <c r="F540" s="10" t="str">
        <f>IF($B$530="","",IF(VLOOKUP($B$530,Samples!$A$3:$D$100,2,FALSE)='Intermediate Lookups'!$A9&amp;'Intermediate Lookups'!F$1,$B$530, ""))</f>
        <v/>
      </c>
      <c r="G540" s="10" t="str">
        <f>IF($B$530="","",IF(VLOOKUP($B$530,Samples!$A$3:$D$100,2,FALSE)='Intermediate Lookups'!$A9&amp;'Intermediate Lookups'!G$1,$B$530, ""))</f>
        <v/>
      </c>
      <c r="H540" s="10" t="str">
        <f>IF($B$530="","",IF(VLOOKUP($B$530,Samples!$A$3:$D$100,2,FALSE)='Intermediate Lookups'!$A9&amp;'Intermediate Lookups'!H$1,$B$530, ""))</f>
        <v/>
      </c>
      <c r="I540" s="10" t="str">
        <f>IF($B$530="","",IF(VLOOKUP($B$530,Samples!$A$3:$D$100,2,FALSE)='Intermediate Lookups'!$A9&amp;'Intermediate Lookups'!I$1,$B$530, ""))</f>
        <v/>
      </c>
      <c r="J540" s="10" t="str">
        <f>IF($B$530="","",IF(VLOOKUP($B$530,Samples!$A$3:$D$100,2,FALSE)='Intermediate Lookups'!$A9&amp;'Intermediate Lookups'!J$1,$B$530, ""))</f>
        <v/>
      </c>
      <c r="K540" s="10" t="str">
        <f>IF($B$530="","",IF(VLOOKUP($B$530,Samples!$A$3:$D$100,2,FALSE)='Intermediate Lookups'!$A9&amp;'Intermediate Lookups'!K$1,$B$530, ""))</f>
        <v/>
      </c>
      <c r="L540" s="10" t="str">
        <f>IF($B$530="","",IF(VLOOKUP($B$530,Samples!$A$3:$D$100,2,FALSE)='Intermediate Lookups'!$A9&amp;'Intermediate Lookups'!L$1,$B$530, ""))</f>
        <v/>
      </c>
      <c r="M540" s="10" t="str">
        <f>IF($B$530="","",IF(VLOOKUP($B$530,Samples!$A$3:$D$100,2,FALSE)='Intermediate Lookups'!$A9&amp;'Intermediate Lookups'!M$1,$B$530, ""))</f>
        <v/>
      </c>
    </row>
    <row r="542" spans="1:14" x14ac:dyDescent="0.25">
      <c r="A542" t="str">
        <f>IF(B542="","","Pipetting step")</f>
        <v/>
      </c>
      <c r="B542" t="str">
        <f>IF(ISBLANK(Samples!A98),"",Samples!A98)</f>
        <v/>
      </c>
      <c r="C542" t="str">
        <f>IF(B542="","",VLOOKUP(B542,Samples!$A$3:$D$100,4,FALSE))</f>
        <v/>
      </c>
      <c r="D542" t="str">
        <f>IF(B542="","",8)</f>
        <v/>
      </c>
      <c r="E542" t="str">
        <f>IF(B542="","",12)</f>
        <v/>
      </c>
      <c r="F542" t="str">
        <f>IF(B542="","","Standard")</f>
        <v/>
      </c>
      <c r="G542" t="str">
        <f>IF(B542="","","Color")</f>
        <v/>
      </c>
      <c r="I542" t="str">
        <f>IF(B542="","",6)</f>
        <v/>
      </c>
      <c r="J542" t="str">
        <f>IF(B542="","",6)</f>
        <v/>
      </c>
      <c r="K542" t="str">
        <f>IF(B542="","","Normal")</f>
        <v/>
      </c>
      <c r="L542" t="str">
        <f>IF(B542="","","Single-channel")</f>
        <v/>
      </c>
      <c r="M542" t="str">
        <f>IF(B542="","","No")</f>
        <v/>
      </c>
      <c r="N542" t="str">
        <f>IF(B542="","","No")</f>
        <v/>
      </c>
    </row>
    <row r="543" spans="1:14" x14ac:dyDescent="0.25">
      <c r="M543" t="str">
        <f>IF(B542="","","Per well")</f>
        <v/>
      </c>
      <c r="N543" t="str">
        <f>IF(B542="","","On source")</f>
        <v/>
      </c>
    </row>
    <row r="544" spans="1:14" x14ac:dyDescent="0.25">
      <c r="B544" t="str">
        <f>IF(B542="","",1)</f>
        <v/>
      </c>
      <c r="C544" t="str">
        <f>IF(B542="","",2)</f>
        <v/>
      </c>
      <c r="D544" t="str">
        <f>IF(B542="","",3)</f>
        <v/>
      </c>
      <c r="E544" t="str">
        <f>IF(B542="","",4)</f>
        <v/>
      </c>
      <c r="F544" t="str">
        <f>IF(B542="","",5)</f>
        <v/>
      </c>
      <c r="G544" t="str">
        <f>IF(B542="","",6)</f>
        <v/>
      </c>
      <c r="H544" t="str">
        <f>IF(B542="","",7)</f>
        <v/>
      </c>
      <c r="I544" t="str">
        <f>IF(B542="","",8)</f>
        <v/>
      </c>
      <c r="J544" t="str">
        <f>IF(B542="","",9)</f>
        <v/>
      </c>
      <c r="K544" t="str">
        <f>IF(B542="","",10)</f>
        <v/>
      </c>
      <c r="L544" t="str">
        <f>IF(B542="","",11)</f>
        <v/>
      </c>
      <c r="M544" t="str">
        <f>IF(B542="","",12)</f>
        <v/>
      </c>
    </row>
    <row r="545" spans="1:14" x14ac:dyDescent="0.25">
      <c r="A545" t="str">
        <f>IF(B542="","","A")</f>
        <v/>
      </c>
      <c r="B545" s="10" t="str">
        <f>IF($B$542="","",IF(VLOOKUP($B$542,Samples!$A$3:$D$100,2,FALSE)='Intermediate Lookups'!$A2&amp;'Intermediate Lookups'!B$1,$B$542, ""))</f>
        <v/>
      </c>
      <c r="C545" s="10" t="str">
        <f>IF($B$542="","",IF(VLOOKUP($B$542,Samples!$A$3:$D$100,2,FALSE)='Intermediate Lookups'!$A2&amp;'Intermediate Lookups'!C$1,$B$542, ""))</f>
        <v/>
      </c>
      <c r="D545" s="10" t="str">
        <f>IF($B$542="","",IF(VLOOKUP($B$542,Samples!$A$3:$D$100,2,FALSE)='Intermediate Lookups'!$A2&amp;'Intermediate Lookups'!D$1,$B$542, ""))</f>
        <v/>
      </c>
      <c r="E545" s="10" t="str">
        <f>IF($B$542="","",IF(VLOOKUP($B$542,Samples!$A$3:$D$100,2,FALSE)='Intermediate Lookups'!$A2&amp;'Intermediate Lookups'!E$1,$B$542, ""))</f>
        <v/>
      </c>
      <c r="F545" s="10" t="str">
        <f>IF($B$542="","",IF(VLOOKUP($B$542,Samples!$A$3:$D$100,2,FALSE)='Intermediate Lookups'!$A2&amp;'Intermediate Lookups'!F$1,$B$542, ""))</f>
        <v/>
      </c>
      <c r="G545" s="10" t="str">
        <f>IF($B$542="","",IF(VLOOKUP($B$542,Samples!$A$3:$D$100,2,FALSE)='Intermediate Lookups'!$A2&amp;'Intermediate Lookups'!G$1,$B$542, ""))</f>
        <v/>
      </c>
      <c r="H545" s="10" t="str">
        <f>IF($B$542="","",IF(VLOOKUP($B$542,Samples!$A$3:$D$100,2,FALSE)='Intermediate Lookups'!$A2&amp;'Intermediate Lookups'!H$1,$B$542, ""))</f>
        <v/>
      </c>
      <c r="I545" s="10" t="str">
        <f>IF($B$542="","",IF(VLOOKUP($B$542,Samples!$A$3:$D$100,2,FALSE)='Intermediate Lookups'!$A2&amp;'Intermediate Lookups'!I$1,$B$542, ""))</f>
        <v/>
      </c>
      <c r="J545" s="10" t="str">
        <f>IF($B$542="","",IF(VLOOKUP($B$542,Samples!$A$3:$D$100,2,FALSE)='Intermediate Lookups'!$A2&amp;'Intermediate Lookups'!J$1,$B$542, ""))</f>
        <v/>
      </c>
      <c r="K545" s="10" t="str">
        <f>IF($B$542="","",IF(VLOOKUP($B$542,Samples!$A$3:$D$100,2,FALSE)='Intermediate Lookups'!$A2&amp;'Intermediate Lookups'!K$1,$B$542, ""))</f>
        <v/>
      </c>
      <c r="L545" s="10" t="str">
        <f>IF($B$542="","",IF(VLOOKUP($B$542,Samples!$A$3:$D$100,2,FALSE)='Intermediate Lookups'!$A2&amp;'Intermediate Lookups'!L$1,$B$542, ""))</f>
        <v/>
      </c>
      <c r="M545" s="10" t="str">
        <f>IF($B$542="","",IF(VLOOKUP($B$542,Samples!$A$3:$D$100,2,FALSE)='Intermediate Lookups'!$A2&amp;'Intermediate Lookups'!M$1,$B$542, ""))</f>
        <v/>
      </c>
    </row>
    <row r="546" spans="1:14" x14ac:dyDescent="0.25">
      <c r="A546" t="str">
        <f>IF(B542="","","B")</f>
        <v/>
      </c>
      <c r="B546" s="10" t="str">
        <f>IF($B$542="","",IF(VLOOKUP($B$542,Samples!$A$3:$D$100,2,FALSE)='Intermediate Lookups'!$A3&amp;'Intermediate Lookups'!B$1,$B$542, ""))</f>
        <v/>
      </c>
      <c r="C546" s="10" t="str">
        <f>IF($B$542="","",IF(VLOOKUP($B$542,Samples!$A$3:$D$100,2,FALSE)='Intermediate Lookups'!$A3&amp;'Intermediate Lookups'!C$1,$B$542, ""))</f>
        <v/>
      </c>
      <c r="D546" s="10" t="str">
        <f>IF($B$542="","",IF(VLOOKUP($B$542,Samples!$A$3:$D$100,2,FALSE)='Intermediate Lookups'!$A3&amp;'Intermediate Lookups'!D$1,$B$542, ""))</f>
        <v/>
      </c>
      <c r="E546" s="10" t="str">
        <f>IF($B$542="","",IF(VLOOKUP($B$542,Samples!$A$3:$D$100,2,FALSE)='Intermediate Lookups'!$A3&amp;'Intermediate Lookups'!E$1,$B$542, ""))</f>
        <v/>
      </c>
      <c r="F546" s="10" t="str">
        <f>IF($B$542="","",IF(VLOOKUP($B$542,Samples!$A$3:$D$100,2,FALSE)='Intermediate Lookups'!$A3&amp;'Intermediate Lookups'!F$1,$B$542, ""))</f>
        <v/>
      </c>
      <c r="G546" s="10" t="str">
        <f>IF($B$542="","",IF(VLOOKUP($B$542,Samples!$A$3:$D$100,2,FALSE)='Intermediate Lookups'!$A3&amp;'Intermediate Lookups'!G$1,$B$542, ""))</f>
        <v/>
      </c>
      <c r="H546" s="10" t="str">
        <f>IF($B$542="","",IF(VLOOKUP($B$542,Samples!$A$3:$D$100,2,FALSE)='Intermediate Lookups'!$A3&amp;'Intermediate Lookups'!H$1,$B$542, ""))</f>
        <v/>
      </c>
      <c r="I546" s="10" t="str">
        <f>IF($B$542="","",IF(VLOOKUP($B$542,Samples!$A$3:$D$100,2,FALSE)='Intermediate Lookups'!$A3&amp;'Intermediate Lookups'!I$1,$B$542, ""))</f>
        <v/>
      </c>
      <c r="J546" s="10" t="str">
        <f>IF($B$542="","",IF(VLOOKUP($B$542,Samples!$A$3:$D$100,2,FALSE)='Intermediate Lookups'!$A3&amp;'Intermediate Lookups'!J$1,$B$542, ""))</f>
        <v/>
      </c>
      <c r="K546" s="10" t="str">
        <f>IF($B$542="","",IF(VLOOKUP($B$542,Samples!$A$3:$D$100,2,FALSE)='Intermediate Lookups'!$A3&amp;'Intermediate Lookups'!K$1,$B$542, ""))</f>
        <v/>
      </c>
      <c r="L546" s="10" t="str">
        <f>IF($B$542="","",IF(VLOOKUP($B$542,Samples!$A$3:$D$100,2,FALSE)='Intermediate Lookups'!$A3&amp;'Intermediate Lookups'!L$1,$B$542, ""))</f>
        <v/>
      </c>
      <c r="M546" s="10" t="str">
        <f>IF($B$542="","",IF(VLOOKUP($B$542,Samples!$A$3:$D$100,2,FALSE)='Intermediate Lookups'!$A3&amp;'Intermediate Lookups'!M$1,$B$542, ""))</f>
        <v/>
      </c>
    </row>
    <row r="547" spans="1:14" x14ac:dyDescent="0.25">
      <c r="A547" t="str">
        <f>IF(B542="","","C")</f>
        <v/>
      </c>
      <c r="B547" s="10" t="str">
        <f>IF($B$542="","",IF(VLOOKUP($B$542,Samples!$A$3:$D$100,2,FALSE)='Intermediate Lookups'!$A4&amp;'Intermediate Lookups'!B$1,$B$542, ""))</f>
        <v/>
      </c>
      <c r="C547" s="10" t="str">
        <f>IF($B$542="","",IF(VLOOKUP($B$542,Samples!$A$3:$D$100,2,FALSE)='Intermediate Lookups'!$A4&amp;'Intermediate Lookups'!C$1,$B$542, ""))</f>
        <v/>
      </c>
      <c r="D547" s="10" t="str">
        <f>IF($B$542="","",IF(VLOOKUP($B$542,Samples!$A$3:$D$100,2,FALSE)='Intermediate Lookups'!$A4&amp;'Intermediate Lookups'!D$1,$B$542, ""))</f>
        <v/>
      </c>
      <c r="E547" s="10" t="str">
        <f>IF($B$542="","",IF(VLOOKUP($B$542,Samples!$A$3:$D$100,2,FALSE)='Intermediate Lookups'!$A4&amp;'Intermediate Lookups'!E$1,$B$542, ""))</f>
        <v/>
      </c>
      <c r="F547" s="10" t="str">
        <f>IF($B$542="","",IF(VLOOKUP($B$542,Samples!$A$3:$D$100,2,FALSE)='Intermediate Lookups'!$A4&amp;'Intermediate Lookups'!F$1,$B$542, ""))</f>
        <v/>
      </c>
      <c r="G547" s="10" t="str">
        <f>IF($B$542="","",IF(VLOOKUP($B$542,Samples!$A$3:$D$100,2,FALSE)='Intermediate Lookups'!$A4&amp;'Intermediate Lookups'!G$1,$B$542, ""))</f>
        <v/>
      </c>
      <c r="H547" s="10" t="str">
        <f>IF($B$542="","",IF(VLOOKUP($B$542,Samples!$A$3:$D$100,2,FALSE)='Intermediate Lookups'!$A4&amp;'Intermediate Lookups'!H$1,$B$542, ""))</f>
        <v/>
      </c>
      <c r="I547" s="10" t="str">
        <f>IF($B$542="","",IF(VLOOKUP($B$542,Samples!$A$3:$D$100,2,FALSE)='Intermediate Lookups'!$A4&amp;'Intermediate Lookups'!I$1,$B$542, ""))</f>
        <v/>
      </c>
      <c r="J547" s="10" t="str">
        <f>IF($B$542="","",IF(VLOOKUP($B$542,Samples!$A$3:$D$100,2,FALSE)='Intermediate Lookups'!$A4&amp;'Intermediate Lookups'!J$1,$B$542, ""))</f>
        <v/>
      </c>
      <c r="K547" s="10" t="str">
        <f>IF($B$542="","",IF(VLOOKUP($B$542,Samples!$A$3:$D$100,2,FALSE)='Intermediate Lookups'!$A4&amp;'Intermediate Lookups'!K$1,$B$542, ""))</f>
        <v/>
      </c>
      <c r="L547" s="10" t="str">
        <f>IF($B$542="","",IF(VLOOKUP($B$542,Samples!$A$3:$D$100,2,FALSE)='Intermediate Lookups'!$A4&amp;'Intermediate Lookups'!L$1,$B$542, ""))</f>
        <v/>
      </c>
      <c r="M547" s="10" t="str">
        <f>IF($B$542="","",IF(VLOOKUP($B$542,Samples!$A$3:$D$100,2,FALSE)='Intermediate Lookups'!$A4&amp;'Intermediate Lookups'!M$1,$B$542, ""))</f>
        <v/>
      </c>
    </row>
    <row r="548" spans="1:14" x14ac:dyDescent="0.25">
      <c r="A548" t="str">
        <f>IF(B542="","","D")</f>
        <v/>
      </c>
      <c r="B548" s="10" t="str">
        <f>IF($B$542="","",IF(VLOOKUP($B$542,Samples!$A$3:$D$100,2,FALSE)='Intermediate Lookups'!$A5&amp;'Intermediate Lookups'!B$1,$B$542, ""))</f>
        <v/>
      </c>
      <c r="C548" s="10" t="str">
        <f>IF($B$542="","",IF(VLOOKUP($B$542,Samples!$A$3:$D$100,2,FALSE)='Intermediate Lookups'!$A5&amp;'Intermediate Lookups'!C$1,$B$542, ""))</f>
        <v/>
      </c>
      <c r="D548" s="10" t="str">
        <f>IF($B$542="","",IF(VLOOKUP($B$542,Samples!$A$3:$D$100,2,FALSE)='Intermediate Lookups'!$A5&amp;'Intermediate Lookups'!D$1,$B$542, ""))</f>
        <v/>
      </c>
      <c r="E548" s="10" t="str">
        <f>IF($B$542="","",IF(VLOOKUP($B$542,Samples!$A$3:$D$100,2,FALSE)='Intermediate Lookups'!$A5&amp;'Intermediate Lookups'!E$1,$B$542, ""))</f>
        <v/>
      </c>
      <c r="F548" s="10" t="str">
        <f>IF($B$542="","",IF(VLOOKUP($B$542,Samples!$A$3:$D$100,2,FALSE)='Intermediate Lookups'!$A5&amp;'Intermediate Lookups'!F$1,$B$542, ""))</f>
        <v/>
      </c>
      <c r="G548" s="10" t="str">
        <f>IF($B$542="","",IF(VLOOKUP($B$542,Samples!$A$3:$D$100,2,FALSE)='Intermediate Lookups'!$A5&amp;'Intermediate Lookups'!G$1,$B$542, ""))</f>
        <v/>
      </c>
      <c r="H548" s="10" t="str">
        <f>IF($B$542="","",IF(VLOOKUP($B$542,Samples!$A$3:$D$100,2,FALSE)='Intermediate Lookups'!$A5&amp;'Intermediate Lookups'!H$1,$B$542, ""))</f>
        <v/>
      </c>
      <c r="I548" s="10" t="str">
        <f>IF($B$542="","",IF(VLOOKUP($B$542,Samples!$A$3:$D$100,2,FALSE)='Intermediate Lookups'!$A5&amp;'Intermediate Lookups'!I$1,$B$542, ""))</f>
        <v/>
      </c>
      <c r="J548" s="10" t="str">
        <f>IF($B$542="","",IF(VLOOKUP($B$542,Samples!$A$3:$D$100,2,FALSE)='Intermediate Lookups'!$A5&amp;'Intermediate Lookups'!J$1,$B$542, ""))</f>
        <v/>
      </c>
      <c r="K548" s="10" t="str">
        <f>IF($B$542="","",IF(VLOOKUP($B$542,Samples!$A$3:$D$100,2,FALSE)='Intermediate Lookups'!$A5&amp;'Intermediate Lookups'!K$1,$B$542, ""))</f>
        <v/>
      </c>
      <c r="L548" s="10" t="str">
        <f>IF($B$542="","",IF(VLOOKUP($B$542,Samples!$A$3:$D$100,2,FALSE)='Intermediate Lookups'!$A5&amp;'Intermediate Lookups'!L$1,$B$542, ""))</f>
        <v/>
      </c>
      <c r="M548" s="10" t="str">
        <f>IF($B$542="","",IF(VLOOKUP($B$542,Samples!$A$3:$D$100,2,FALSE)='Intermediate Lookups'!$A5&amp;'Intermediate Lookups'!M$1,$B$542, ""))</f>
        <v/>
      </c>
    </row>
    <row r="549" spans="1:14" x14ac:dyDescent="0.25">
      <c r="A549" t="str">
        <f>IF(B542="","","E")</f>
        <v/>
      </c>
      <c r="B549" s="10" t="str">
        <f>IF($B$542="","",IF(VLOOKUP($B$542,Samples!$A$3:$D$100,2,FALSE)='Intermediate Lookups'!$A6&amp;'Intermediate Lookups'!B$1,$B$542, ""))</f>
        <v/>
      </c>
      <c r="C549" s="10" t="str">
        <f>IF($B$542="","",IF(VLOOKUP($B$542,Samples!$A$3:$D$100,2,FALSE)='Intermediate Lookups'!$A6&amp;'Intermediate Lookups'!C$1,$B$542, ""))</f>
        <v/>
      </c>
      <c r="D549" s="10" t="str">
        <f>IF($B$542="","",IF(VLOOKUP($B$542,Samples!$A$3:$D$100,2,FALSE)='Intermediate Lookups'!$A6&amp;'Intermediate Lookups'!D$1,$B$542, ""))</f>
        <v/>
      </c>
      <c r="E549" s="10" t="str">
        <f>IF($B$542="","",IF(VLOOKUP($B$542,Samples!$A$3:$D$100,2,FALSE)='Intermediate Lookups'!$A6&amp;'Intermediate Lookups'!E$1,$B$542, ""))</f>
        <v/>
      </c>
      <c r="F549" s="10" t="str">
        <f>IF($B$542="","",IF(VLOOKUP($B$542,Samples!$A$3:$D$100,2,FALSE)='Intermediate Lookups'!$A6&amp;'Intermediate Lookups'!F$1,$B$542, ""))</f>
        <v/>
      </c>
      <c r="G549" s="10" t="str">
        <f>IF($B$542="","",IF(VLOOKUP($B$542,Samples!$A$3:$D$100,2,FALSE)='Intermediate Lookups'!$A6&amp;'Intermediate Lookups'!G$1,$B$542, ""))</f>
        <v/>
      </c>
      <c r="H549" s="10" t="str">
        <f>IF($B$542="","",IF(VLOOKUP($B$542,Samples!$A$3:$D$100,2,FALSE)='Intermediate Lookups'!$A6&amp;'Intermediate Lookups'!H$1,$B$542, ""))</f>
        <v/>
      </c>
      <c r="I549" s="10" t="str">
        <f>IF($B$542="","",IF(VLOOKUP($B$542,Samples!$A$3:$D$100,2,FALSE)='Intermediate Lookups'!$A6&amp;'Intermediate Lookups'!I$1,$B$542, ""))</f>
        <v/>
      </c>
      <c r="J549" s="10" t="str">
        <f>IF($B$542="","",IF(VLOOKUP($B$542,Samples!$A$3:$D$100,2,FALSE)='Intermediate Lookups'!$A6&amp;'Intermediate Lookups'!J$1,$B$542, ""))</f>
        <v/>
      </c>
      <c r="K549" s="10" t="str">
        <f>IF($B$542="","",IF(VLOOKUP($B$542,Samples!$A$3:$D$100,2,FALSE)='Intermediate Lookups'!$A6&amp;'Intermediate Lookups'!K$1,$B$542, ""))</f>
        <v/>
      </c>
      <c r="L549" s="10" t="str">
        <f>IF($B$542="","",IF(VLOOKUP($B$542,Samples!$A$3:$D$100,2,FALSE)='Intermediate Lookups'!$A6&amp;'Intermediate Lookups'!L$1,$B$542, ""))</f>
        <v/>
      </c>
      <c r="M549" s="10" t="str">
        <f>IF($B$542="","",IF(VLOOKUP($B$542,Samples!$A$3:$D$100,2,FALSE)='Intermediate Lookups'!$A6&amp;'Intermediate Lookups'!M$1,$B$542, ""))</f>
        <v/>
      </c>
    </row>
    <row r="550" spans="1:14" x14ac:dyDescent="0.25">
      <c r="A550" t="str">
        <f>IF(B542="","","F")</f>
        <v/>
      </c>
      <c r="B550" s="10" t="str">
        <f>IF($B$542="","",IF(VLOOKUP($B$542,Samples!$A$3:$D$100,2,FALSE)='Intermediate Lookups'!$A7&amp;'Intermediate Lookups'!B$1,$B$542, ""))</f>
        <v/>
      </c>
      <c r="C550" s="10" t="str">
        <f>IF($B$542="","",IF(VLOOKUP($B$542,Samples!$A$3:$D$100,2,FALSE)='Intermediate Lookups'!$A7&amp;'Intermediate Lookups'!C$1,$B$542, ""))</f>
        <v/>
      </c>
      <c r="D550" s="10" t="str">
        <f>IF($B$542="","",IF(VLOOKUP($B$542,Samples!$A$3:$D$100,2,FALSE)='Intermediate Lookups'!$A7&amp;'Intermediate Lookups'!D$1,$B$542, ""))</f>
        <v/>
      </c>
      <c r="E550" s="10" t="str">
        <f>IF($B$542="","",IF(VLOOKUP($B$542,Samples!$A$3:$D$100,2,FALSE)='Intermediate Lookups'!$A7&amp;'Intermediate Lookups'!E$1,$B$542, ""))</f>
        <v/>
      </c>
      <c r="F550" s="10" t="str">
        <f>IF($B$542="","",IF(VLOOKUP($B$542,Samples!$A$3:$D$100,2,FALSE)='Intermediate Lookups'!$A7&amp;'Intermediate Lookups'!F$1,$B$542, ""))</f>
        <v/>
      </c>
      <c r="G550" s="10" t="str">
        <f>IF($B$542="","",IF(VLOOKUP($B$542,Samples!$A$3:$D$100,2,FALSE)='Intermediate Lookups'!$A7&amp;'Intermediate Lookups'!G$1,$B$542, ""))</f>
        <v/>
      </c>
      <c r="H550" s="10" t="str">
        <f>IF($B$542="","",IF(VLOOKUP($B$542,Samples!$A$3:$D$100,2,FALSE)='Intermediate Lookups'!$A7&amp;'Intermediate Lookups'!H$1,$B$542, ""))</f>
        <v/>
      </c>
      <c r="I550" s="10" t="str">
        <f>IF($B$542="","",IF(VLOOKUP($B$542,Samples!$A$3:$D$100,2,FALSE)='Intermediate Lookups'!$A7&amp;'Intermediate Lookups'!I$1,$B$542, ""))</f>
        <v/>
      </c>
      <c r="J550" s="10" t="str">
        <f>IF($B$542="","",IF(VLOOKUP($B$542,Samples!$A$3:$D$100,2,FALSE)='Intermediate Lookups'!$A7&amp;'Intermediate Lookups'!J$1,$B$542, ""))</f>
        <v/>
      </c>
      <c r="K550" s="10" t="str">
        <f>IF($B$542="","",IF(VLOOKUP($B$542,Samples!$A$3:$D$100,2,FALSE)='Intermediate Lookups'!$A7&amp;'Intermediate Lookups'!K$1,$B$542, ""))</f>
        <v/>
      </c>
      <c r="L550" s="10" t="str">
        <f>IF($B$542="","",IF(VLOOKUP($B$542,Samples!$A$3:$D$100,2,FALSE)='Intermediate Lookups'!$A7&amp;'Intermediate Lookups'!L$1,$B$542, ""))</f>
        <v/>
      </c>
      <c r="M550" s="10" t="str">
        <f>IF($B$542="","",IF(VLOOKUP($B$542,Samples!$A$3:$D$100,2,FALSE)='Intermediate Lookups'!$A7&amp;'Intermediate Lookups'!M$1,$B$542, ""))</f>
        <v/>
      </c>
    </row>
    <row r="551" spans="1:14" x14ac:dyDescent="0.25">
      <c r="A551" t="str">
        <f>IF(B542="","","G")</f>
        <v/>
      </c>
      <c r="B551" s="10" t="str">
        <f>IF($B$542="","",IF(VLOOKUP($B$542,Samples!$A$3:$D$100,2,FALSE)='Intermediate Lookups'!$A8&amp;'Intermediate Lookups'!B$1,$B$542, ""))</f>
        <v/>
      </c>
      <c r="C551" s="10" t="str">
        <f>IF($B$542="","",IF(VLOOKUP($B$542,Samples!$A$3:$D$100,2,FALSE)='Intermediate Lookups'!$A8&amp;'Intermediate Lookups'!C$1,$B$542, ""))</f>
        <v/>
      </c>
      <c r="D551" s="10" t="str">
        <f>IF($B$542="","",IF(VLOOKUP($B$542,Samples!$A$3:$D$100,2,FALSE)='Intermediate Lookups'!$A8&amp;'Intermediate Lookups'!D$1,$B$542, ""))</f>
        <v/>
      </c>
      <c r="E551" s="10" t="str">
        <f>IF($B$542="","",IF(VLOOKUP($B$542,Samples!$A$3:$D$100,2,FALSE)='Intermediate Lookups'!$A8&amp;'Intermediate Lookups'!E$1,$B$542, ""))</f>
        <v/>
      </c>
      <c r="F551" s="10" t="str">
        <f>IF($B$542="","",IF(VLOOKUP($B$542,Samples!$A$3:$D$100,2,FALSE)='Intermediate Lookups'!$A8&amp;'Intermediate Lookups'!F$1,$B$542, ""))</f>
        <v/>
      </c>
      <c r="G551" s="10" t="str">
        <f>IF($B$542="","",IF(VLOOKUP($B$542,Samples!$A$3:$D$100,2,FALSE)='Intermediate Lookups'!$A8&amp;'Intermediate Lookups'!G$1,$B$542, ""))</f>
        <v/>
      </c>
      <c r="H551" s="10" t="str">
        <f>IF($B$542="","",IF(VLOOKUP($B$542,Samples!$A$3:$D$100,2,FALSE)='Intermediate Lookups'!$A8&amp;'Intermediate Lookups'!H$1,$B$542, ""))</f>
        <v/>
      </c>
      <c r="I551" s="10" t="str">
        <f>IF($B$542="","",IF(VLOOKUP($B$542,Samples!$A$3:$D$100,2,FALSE)='Intermediate Lookups'!$A8&amp;'Intermediate Lookups'!I$1,$B$542, ""))</f>
        <v/>
      </c>
      <c r="J551" s="10" t="str">
        <f>IF($B$542="","",IF(VLOOKUP($B$542,Samples!$A$3:$D$100,2,FALSE)='Intermediate Lookups'!$A8&amp;'Intermediate Lookups'!J$1,$B$542, ""))</f>
        <v/>
      </c>
      <c r="K551" s="10" t="str">
        <f>IF($B$542="","",IF(VLOOKUP($B$542,Samples!$A$3:$D$100,2,FALSE)='Intermediate Lookups'!$A8&amp;'Intermediate Lookups'!K$1,$B$542, ""))</f>
        <v/>
      </c>
      <c r="L551" s="10" t="str">
        <f>IF($B$542="","",IF(VLOOKUP($B$542,Samples!$A$3:$D$100,2,FALSE)='Intermediate Lookups'!$A8&amp;'Intermediate Lookups'!L$1,$B$542, ""))</f>
        <v/>
      </c>
      <c r="M551" s="10" t="str">
        <f>IF($B$542="","",IF(VLOOKUP($B$542,Samples!$A$3:$D$100,2,FALSE)='Intermediate Lookups'!$A8&amp;'Intermediate Lookups'!M$1,$B$542, ""))</f>
        <v/>
      </c>
    </row>
    <row r="552" spans="1:14" x14ac:dyDescent="0.25">
      <c r="A552" t="str">
        <f>IF(B542="","","H")</f>
        <v/>
      </c>
      <c r="B552" s="10" t="str">
        <f>IF($B$542="","",IF(VLOOKUP($B$542,Samples!$A$3:$D$100,2,FALSE)='Intermediate Lookups'!$A9&amp;'Intermediate Lookups'!B$1,$B$542, ""))</f>
        <v/>
      </c>
      <c r="C552" s="10" t="str">
        <f>IF($B$542="","",IF(VLOOKUP($B$542,Samples!$A$3:$D$100,2,FALSE)='Intermediate Lookups'!$A9&amp;'Intermediate Lookups'!C$1,$B$542, ""))</f>
        <v/>
      </c>
      <c r="D552" s="10" t="str">
        <f>IF($B$542="","",IF(VLOOKUP($B$542,Samples!$A$3:$D$100,2,FALSE)='Intermediate Lookups'!$A9&amp;'Intermediate Lookups'!D$1,$B$542, ""))</f>
        <v/>
      </c>
      <c r="E552" s="10" t="str">
        <f>IF($B$542="","",IF(VLOOKUP($B$542,Samples!$A$3:$D$100,2,FALSE)='Intermediate Lookups'!$A9&amp;'Intermediate Lookups'!E$1,$B$542, ""))</f>
        <v/>
      </c>
      <c r="F552" s="10" t="str">
        <f>IF($B$542="","",IF(VLOOKUP($B$542,Samples!$A$3:$D$100,2,FALSE)='Intermediate Lookups'!$A9&amp;'Intermediate Lookups'!F$1,$B$542, ""))</f>
        <v/>
      </c>
      <c r="G552" s="10" t="str">
        <f>IF($B$542="","",IF(VLOOKUP($B$542,Samples!$A$3:$D$100,2,FALSE)='Intermediate Lookups'!$A9&amp;'Intermediate Lookups'!G$1,$B$542, ""))</f>
        <v/>
      </c>
      <c r="H552" s="10" t="str">
        <f>IF($B$542="","",IF(VLOOKUP($B$542,Samples!$A$3:$D$100,2,FALSE)='Intermediate Lookups'!$A9&amp;'Intermediate Lookups'!H$1,$B$542, ""))</f>
        <v/>
      </c>
      <c r="I552" s="10" t="str">
        <f>IF($B$542="","",IF(VLOOKUP($B$542,Samples!$A$3:$D$100,2,FALSE)='Intermediate Lookups'!$A9&amp;'Intermediate Lookups'!I$1,$B$542, ""))</f>
        <v/>
      </c>
      <c r="J552" s="10" t="str">
        <f>IF($B$542="","",IF(VLOOKUP($B$542,Samples!$A$3:$D$100,2,FALSE)='Intermediate Lookups'!$A9&amp;'Intermediate Lookups'!J$1,$B$542, ""))</f>
        <v/>
      </c>
      <c r="K552" s="10" t="str">
        <f>IF($B$542="","",IF(VLOOKUP($B$542,Samples!$A$3:$D$100,2,FALSE)='Intermediate Lookups'!$A9&amp;'Intermediate Lookups'!K$1,$B$542, ""))</f>
        <v/>
      </c>
      <c r="L552" s="10" t="str">
        <f>IF($B$542="","",IF(VLOOKUP($B$542,Samples!$A$3:$D$100,2,FALSE)='Intermediate Lookups'!$A9&amp;'Intermediate Lookups'!L$1,$B$542, ""))</f>
        <v/>
      </c>
      <c r="M552" s="10" t="str">
        <f>IF($B$542="","",IF(VLOOKUP($B$542,Samples!$A$3:$D$100,2,FALSE)='Intermediate Lookups'!$A9&amp;'Intermediate Lookups'!M$1,$B$542, ""))</f>
        <v/>
      </c>
    </row>
    <row r="554" spans="1:14" x14ac:dyDescent="0.25">
      <c r="A554" t="str">
        <f>IF(B554="","","Pipetting step")</f>
        <v/>
      </c>
      <c r="B554" t="str">
        <f>IF(ISBLANK(Samples!A99),"",Samples!A99)</f>
        <v/>
      </c>
      <c r="C554" t="str">
        <f>IF(B554="","",VLOOKUP(B554,Samples!$A$3:$D$100,4,FALSE))</f>
        <v/>
      </c>
      <c r="D554" t="str">
        <f>IF(B554="","",8)</f>
        <v/>
      </c>
      <c r="E554" t="str">
        <f>IF(B554="","",12)</f>
        <v/>
      </c>
      <c r="F554" t="str">
        <f>IF(B554="","","Standard")</f>
        <v/>
      </c>
      <c r="G554" t="str">
        <f>IF(B554="","","Color")</f>
        <v/>
      </c>
      <c r="I554" t="str">
        <f>IF(B554="","",6)</f>
        <v/>
      </c>
      <c r="J554" t="str">
        <f>IF(B554="","",6)</f>
        <v/>
      </c>
      <c r="K554" t="str">
        <f>IF(B554="","","Normal")</f>
        <v/>
      </c>
      <c r="L554" t="str">
        <f>IF(B554="","","Single-channel")</f>
        <v/>
      </c>
      <c r="M554" t="str">
        <f>IF(B554="","","No")</f>
        <v/>
      </c>
      <c r="N554" t="str">
        <f>IF(B554="","","No")</f>
        <v/>
      </c>
    </row>
    <row r="555" spans="1:14" x14ac:dyDescent="0.25">
      <c r="M555" t="str">
        <f>IF(B554="","","Per well")</f>
        <v/>
      </c>
      <c r="N555" t="str">
        <f>IF(B554="","","On source")</f>
        <v/>
      </c>
    </row>
    <row r="556" spans="1:14" x14ac:dyDescent="0.25">
      <c r="B556" t="str">
        <f>IF(B554="","",1)</f>
        <v/>
      </c>
      <c r="C556" t="str">
        <f>IF(B554="","",2)</f>
        <v/>
      </c>
      <c r="D556" t="str">
        <f>IF(B554="","",3)</f>
        <v/>
      </c>
      <c r="E556" t="str">
        <f>IF(B554="","",4)</f>
        <v/>
      </c>
      <c r="F556" t="str">
        <f>IF(B554="","",5)</f>
        <v/>
      </c>
      <c r="G556" t="str">
        <f>IF(B554="","",6)</f>
        <v/>
      </c>
      <c r="H556" t="str">
        <f>IF(B554="","",7)</f>
        <v/>
      </c>
      <c r="I556" t="str">
        <f>IF(B554="","",8)</f>
        <v/>
      </c>
      <c r="J556" t="str">
        <f>IF(B554="","",9)</f>
        <v/>
      </c>
      <c r="K556" t="str">
        <f>IF(B554="","",10)</f>
        <v/>
      </c>
      <c r="L556" t="str">
        <f>IF(B554="","",11)</f>
        <v/>
      </c>
      <c r="M556" t="str">
        <f>IF(B554="","",12)</f>
        <v/>
      </c>
    </row>
    <row r="557" spans="1:14" x14ac:dyDescent="0.25">
      <c r="A557" t="str">
        <f>IF(B554="","","A")</f>
        <v/>
      </c>
      <c r="B557" s="10" t="str">
        <f>IF($B$554="","",IF(VLOOKUP($B$554,Samples!$A$3:$D$100,2,FALSE)='Intermediate Lookups'!$A2&amp;'Intermediate Lookups'!B$1,$B$554, ""))</f>
        <v/>
      </c>
      <c r="C557" s="10" t="str">
        <f>IF($B$554="","",IF(VLOOKUP($B$554,Samples!$A$3:$D$100,2,FALSE)='Intermediate Lookups'!$A2&amp;'Intermediate Lookups'!C$1,$B$554, ""))</f>
        <v/>
      </c>
      <c r="D557" s="10" t="str">
        <f>IF($B$554="","",IF(VLOOKUP($B$554,Samples!$A$3:$D$100,2,FALSE)='Intermediate Lookups'!$A2&amp;'Intermediate Lookups'!D$1,$B$554, ""))</f>
        <v/>
      </c>
      <c r="E557" s="10" t="str">
        <f>IF($B$554="","",IF(VLOOKUP($B$554,Samples!$A$3:$D$100,2,FALSE)='Intermediate Lookups'!$A2&amp;'Intermediate Lookups'!E$1,$B$554, ""))</f>
        <v/>
      </c>
      <c r="F557" s="10" t="str">
        <f>IF($B$554="","",IF(VLOOKUP($B$554,Samples!$A$3:$D$100,2,FALSE)='Intermediate Lookups'!$A2&amp;'Intermediate Lookups'!F$1,$B$554, ""))</f>
        <v/>
      </c>
      <c r="G557" s="10" t="str">
        <f>IF($B$554="","",IF(VLOOKUP($B$554,Samples!$A$3:$D$100,2,FALSE)='Intermediate Lookups'!$A2&amp;'Intermediate Lookups'!G$1,$B$554, ""))</f>
        <v/>
      </c>
      <c r="H557" s="10" t="str">
        <f>IF($B$554="","",IF(VLOOKUP($B$554,Samples!$A$3:$D$100,2,FALSE)='Intermediate Lookups'!$A2&amp;'Intermediate Lookups'!H$1,$B$554, ""))</f>
        <v/>
      </c>
      <c r="I557" s="10" t="str">
        <f>IF($B$554="","",IF(VLOOKUP($B$554,Samples!$A$3:$D$100,2,FALSE)='Intermediate Lookups'!$A2&amp;'Intermediate Lookups'!I$1,$B$554, ""))</f>
        <v/>
      </c>
      <c r="J557" s="10" t="str">
        <f>IF($B$554="","",IF(VLOOKUP($B$554,Samples!$A$3:$D$100,2,FALSE)='Intermediate Lookups'!$A2&amp;'Intermediate Lookups'!J$1,$B$554, ""))</f>
        <v/>
      </c>
      <c r="K557" s="10" t="str">
        <f>IF($B$554="","",IF(VLOOKUP($B$554,Samples!$A$3:$D$100,2,FALSE)='Intermediate Lookups'!$A2&amp;'Intermediate Lookups'!K$1,$B$554, ""))</f>
        <v/>
      </c>
      <c r="L557" s="10" t="str">
        <f>IF($B$554="","",IF(VLOOKUP($B$554,Samples!$A$3:$D$100,2,FALSE)='Intermediate Lookups'!$A2&amp;'Intermediate Lookups'!L$1,$B$554, ""))</f>
        <v/>
      </c>
      <c r="M557" s="10" t="str">
        <f>IF($B$554="","",IF(VLOOKUP($B$554,Samples!$A$3:$D$100,2,FALSE)='Intermediate Lookups'!$A2&amp;'Intermediate Lookups'!M$1,$B$554, ""))</f>
        <v/>
      </c>
    </row>
    <row r="558" spans="1:14" x14ac:dyDescent="0.25">
      <c r="A558" t="str">
        <f>IF(B554="","","B")</f>
        <v/>
      </c>
      <c r="B558" s="10" t="str">
        <f>IF($B$554="","",IF(VLOOKUP($B$554,Samples!$A$3:$D$100,2,FALSE)='Intermediate Lookups'!$A3&amp;'Intermediate Lookups'!B$1,$B$554, ""))</f>
        <v/>
      </c>
      <c r="C558" s="10" t="str">
        <f>IF($B$554="","",IF(VLOOKUP($B$554,Samples!$A$3:$D$100,2,FALSE)='Intermediate Lookups'!$A3&amp;'Intermediate Lookups'!C$1,$B$554, ""))</f>
        <v/>
      </c>
      <c r="D558" s="10" t="str">
        <f>IF($B$554="","",IF(VLOOKUP($B$554,Samples!$A$3:$D$100,2,FALSE)='Intermediate Lookups'!$A3&amp;'Intermediate Lookups'!D$1,$B$554, ""))</f>
        <v/>
      </c>
      <c r="E558" s="10" t="str">
        <f>IF($B$554="","",IF(VLOOKUP($B$554,Samples!$A$3:$D$100,2,FALSE)='Intermediate Lookups'!$A3&amp;'Intermediate Lookups'!E$1,$B$554, ""))</f>
        <v/>
      </c>
      <c r="F558" s="10" t="str">
        <f>IF($B$554="","",IF(VLOOKUP($B$554,Samples!$A$3:$D$100,2,FALSE)='Intermediate Lookups'!$A3&amp;'Intermediate Lookups'!F$1,$B$554, ""))</f>
        <v/>
      </c>
      <c r="G558" s="10" t="str">
        <f>IF($B$554="","",IF(VLOOKUP($B$554,Samples!$A$3:$D$100,2,FALSE)='Intermediate Lookups'!$A3&amp;'Intermediate Lookups'!G$1,$B$554, ""))</f>
        <v/>
      </c>
      <c r="H558" s="10" t="str">
        <f>IF($B$554="","",IF(VLOOKUP($B$554,Samples!$A$3:$D$100,2,FALSE)='Intermediate Lookups'!$A3&amp;'Intermediate Lookups'!H$1,$B$554, ""))</f>
        <v/>
      </c>
      <c r="I558" s="10" t="str">
        <f>IF($B$554="","",IF(VLOOKUP($B$554,Samples!$A$3:$D$100,2,FALSE)='Intermediate Lookups'!$A3&amp;'Intermediate Lookups'!I$1,$B$554, ""))</f>
        <v/>
      </c>
      <c r="J558" s="10" t="str">
        <f>IF($B$554="","",IF(VLOOKUP($B$554,Samples!$A$3:$D$100,2,FALSE)='Intermediate Lookups'!$A3&amp;'Intermediate Lookups'!J$1,$B$554, ""))</f>
        <v/>
      </c>
      <c r="K558" s="10" t="str">
        <f>IF($B$554="","",IF(VLOOKUP($B$554,Samples!$A$3:$D$100,2,FALSE)='Intermediate Lookups'!$A3&amp;'Intermediate Lookups'!K$1,$B$554, ""))</f>
        <v/>
      </c>
      <c r="L558" s="10" t="str">
        <f>IF($B$554="","",IF(VLOOKUP($B$554,Samples!$A$3:$D$100,2,FALSE)='Intermediate Lookups'!$A3&amp;'Intermediate Lookups'!L$1,$B$554, ""))</f>
        <v/>
      </c>
      <c r="M558" s="10" t="str">
        <f>IF($B$554="","",IF(VLOOKUP($B$554,Samples!$A$3:$D$100,2,FALSE)='Intermediate Lookups'!$A3&amp;'Intermediate Lookups'!M$1,$B$554, ""))</f>
        <v/>
      </c>
    </row>
    <row r="559" spans="1:14" x14ac:dyDescent="0.25">
      <c r="A559" t="str">
        <f>IF(B554="","","C")</f>
        <v/>
      </c>
      <c r="B559" s="10" t="str">
        <f>IF($B$554="","",IF(VLOOKUP($B$554,Samples!$A$3:$D$100,2,FALSE)='Intermediate Lookups'!$A4&amp;'Intermediate Lookups'!B$1,$B$554, ""))</f>
        <v/>
      </c>
      <c r="C559" s="10" t="str">
        <f>IF($B$554="","",IF(VLOOKUP($B$554,Samples!$A$3:$D$100,2,FALSE)='Intermediate Lookups'!$A4&amp;'Intermediate Lookups'!C$1,$B$554, ""))</f>
        <v/>
      </c>
      <c r="D559" s="10" t="str">
        <f>IF($B$554="","",IF(VLOOKUP($B$554,Samples!$A$3:$D$100,2,FALSE)='Intermediate Lookups'!$A4&amp;'Intermediate Lookups'!D$1,$B$554, ""))</f>
        <v/>
      </c>
      <c r="E559" s="10" t="str">
        <f>IF($B$554="","",IF(VLOOKUP($B$554,Samples!$A$3:$D$100,2,FALSE)='Intermediate Lookups'!$A4&amp;'Intermediate Lookups'!E$1,$B$554, ""))</f>
        <v/>
      </c>
      <c r="F559" s="10" t="str">
        <f>IF($B$554="","",IF(VLOOKUP($B$554,Samples!$A$3:$D$100,2,FALSE)='Intermediate Lookups'!$A4&amp;'Intermediate Lookups'!F$1,$B$554, ""))</f>
        <v/>
      </c>
      <c r="G559" s="10" t="str">
        <f>IF($B$554="","",IF(VLOOKUP($B$554,Samples!$A$3:$D$100,2,FALSE)='Intermediate Lookups'!$A4&amp;'Intermediate Lookups'!G$1,$B$554, ""))</f>
        <v/>
      </c>
      <c r="H559" s="10" t="str">
        <f>IF($B$554="","",IF(VLOOKUP($B$554,Samples!$A$3:$D$100,2,FALSE)='Intermediate Lookups'!$A4&amp;'Intermediate Lookups'!H$1,$B$554, ""))</f>
        <v/>
      </c>
      <c r="I559" s="10" t="str">
        <f>IF($B$554="","",IF(VLOOKUP($B$554,Samples!$A$3:$D$100,2,FALSE)='Intermediate Lookups'!$A4&amp;'Intermediate Lookups'!I$1,$B$554, ""))</f>
        <v/>
      </c>
      <c r="J559" s="10" t="str">
        <f>IF($B$554="","",IF(VLOOKUP($B$554,Samples!$A$3:$D$100,2,FALSE)='Intermediate Lookups'!$A4&amp;'Intermediate Lookups'!J$1,$B$554, ""))</f>
        <v/>
      </c>
      <c r="K559" s="10" t="str">
        <f>IF($B$554="","",IF(VLOOKUP($B$554,Samples!$A$3:$D$100,2,FALSE)='Intermediate Lookups'!$A4&amp;'Intermediate Lookups'!K$1,$B$554, ""))</f>
        <v/>
      </c>
      <c r="L559" s="10" t="str">
        <f>IF($B$554="","",IF(VLOOKUP($B$554,Samples!$A$3:$D$100,2,FALSE)='Intermediate Lookups'!$A4&amp;'Intermediate Lookups'!L$1,$B$554, ""))</f>
        <v/>
      </c>
      <c r="M559" s="10" t="str">
        <f>IF($B$554="","",IF(VLOOKUP($B$554,Samples!$A$3:$D$100,2,FALSE)='Intermediate Lookups'!$A4&amp;'Intermediate Lookups'!M$1,$B$554, ""))</f>
        <v/>
      </c>
    </row>
    <row r="560" spans="1:14" x14ac:dyDescent="0.25">
      <c r="A560" t="str">
        <f>IF(B554="","","D")</f>
        <v/>
      </c>
      <c r="B560" s="10" t="str">
        <f>IF($B$554="","",IF(VLOOKUP($B$554,Samples!$A$3:$D$100,2,FALSE)='Intermediate Lookups'!$A5&amp;'Intermediate Lookups'!B$1,$B$554, ""))</f>
        <v/>
      </c>
      <c r="C560" s="10" t="str">
        <f>IF($B$554="","",IF(VLOOKUP($B$554,Samples!$A$3:$D$100,2,FALSE)='Intermediate Lookups'!$A5&amp;'Intermediate Lookups'!C$1,$B$554, ""))</f>
        <v/>
      </c>
      <c r="D560" s="10" t="str">
        <f>IF($B$554="","",IF(VLOOKUP($B$554,Samples!$A$3:$D$100,2,FALSE)='Intermediate Lookups'!$A5&amp;'Intermediate Lookups'!D$1,$B$554, ""))</f>
        <v/>
      </c>
      <c r="E560" s="10" t="str">
        <f>IF($B$554="","",IF(VLOOKUP($B$554,Samples!$A$3:$D$100,2,FALSE)='Intermediate Lookups'!$A5&amp;'Intermediate Lookups'!E$1,$B$554, ""))</f>
        <v/>
      </c>
      <c r="F560" s="10" t="str">
        <f>IF($B$554="","",IF(VLOOKUP($B$554,Samples!$A$3:$D$100,2,FALSE)='Intermediate Lookups'!$A5&amp;'Intermediate Lookups'!F$1,$B$554, ""))</f>
        <v/>
      </c>
      <c r="G560" s="10" t="str">
        <f>IF($B$554="","",IF(VLOOKUP($B$554,Samples!$A$3:$D$100,2,FALSE)='Intermediate Lookups'!$A5&amp;'Intermediate Lookups'!G$1,$B$554, ""))</f>
        <v/>
      </c>
      <c r="H560" s="10" t="str">
        <f>IF($B$554="","",IF(VLOOKUP($B$554,Samples!$A$3:$D$100,2,FALSE)='Intermediate Lookups'!$A5&amp;'Intermediate Lookups'!H$1,$B$554, ""))</f>
        <v/>
      </c>
      <c r="I560" s="10" t="str">
        <f>IF($B$554="","",IF(VLOOKUP($B$554,Samples!$A$3:$D$100,2,FALSE)='Intermediate Lookups'!$A5&amp;'Intermediate Lookups'!I$1,$B$554, ""))</f>
        <v/>
      </c>
      <c r="J560" s="10" t="str">
        <f>IF($B$554="","",IF(VLOOKUP($B$554,Samples!$A$3:$D$100,2,FALSE)='Intermediate Lookups'!$A5&amp;'Intermediate Lookups'!J$1,$B$554, ""))</f>
        <v/>
      </c>
      <c r="K560" s="10" t="str">
        <f>IF($B$554="","",IF(VLOOKUP($B$554,Samples!$A$3:$D$100,2,FALSE)='Intermediate Lookups'!$A5&amp;'Intermediate Lookups'!K$1,$B$554, ""))</f>
        <v/>
      </c>
      <c r="L560" s="10" t="str">
        <f>IF($B$554="","",IF(VLOOKUP($B$554,Samples!$A$3:$D$100,2,FALSE)='Intermediate Lookups'!$A5&amp;'Intermediate Lookups'!L$1,$B$554, ""))</f>
        <v/>
      </c>
      <c r="M560" s="10" t="str">
        <f>IF($B$554="","",IF(VLOOKUP($B$554,Samples!$A$3:$D$100,2,FALSE)='Intermediate Lookups'!$A5&amp;'Intermediate Lookups'!M$1,$B$554, ""))</f>
        <v/>
      </c>
    </row>
    <row r="561" spans="1:14" x14ac:dyDescent="0.25">
      <c r="A561" t="str">
        <f>IF(B554="","","E")</f>
        <v/>
      </c>
      <c r="B561" s="10" t="str">
        <f>IF($B$554="","",IF(VLOOKUP($B$554,Samples!$A$3:$D$100,2,FALSE)='Intermediate Lookups'!$A6&amp;'Intermediate Lookups'!B$1,$B$554, ""))</f>
        <v/>
      </c>
      <c r="C561" s="10" t="str">
        <f>IF($B$554="","",IF(VLOOKUP($B$554,Samples!$A$3:$D$100,2,FALSE)='Intermediate Lookups'!$A6&amp;'Intermediate Lookups'!C$1,$B$554, ""))</f>
        <v/>
      </c>
      <c r="D561" s="10" t="str">
        <f>IF($B$554="","",IF(VLOOKUP($B$554,Samples!$A$3:$D$100,2,FALSE)='Intermediate Lookups'!$A6&amp;'Intermediate Lookups'!D$1,$B$554, ""))</f>
        <v/>
      </c>
      <c r="E561" s="10" t="str">
        <f>IF($B$554="","",IF(VLOOKUP($B$554,Samples!$A$3:$D$100,2,FALSE)='Intermediate Lookups'!$A6&amp;'Intermediate Lookups'!E$1,$B$554, ""))</f>
        <v/>
      </c>
      <c r="F561" s="10" t="str">
        <f>IF($B$554="","",IF(VLOOKUP($B$554,Samples!$A$3:$D$100,2,FALSE)='Intermediate Lookups'!$A6&amp;'Intermediate Lookups'!F$1,$B$554, ""))</f>
        <v/>
      </c>
      <c r="G561" s="10" t="str">
        <f>IF($B$554="","",IF(VLOOKUP($B$554,Samples!$A$3:$D$100,2,FALSE)='Intermediate Lookups'!$A6&amp;'Intermediate Lookups'!G$1,$B$554, ""))</f>
        <v/>
      </c>
      <c r="H561" s="10" t="str">
        <f>IF($B$554="","",IF(VLOOKUP($B$554,Samples!$A$3:$D$100,2,FALSE)='Intermediate Lookups'!$A6&amp;'Intermediate Lookups'!H$1,$B$554, ""))</f>
        <v/>
      </c>
      <c r="I561" s="10" t="str">
        <f>IF($B$554="","",IF(VLOOKUP($B$554,Samples!$A$3:$D$100,2,FALSE)='Intermediate Lookups'!$A6&amp;'Intermediate Lookups'!I$1,$B$554, ""))</f>
        <v/>
      </c>
      <c r="J561" s="10" t="str">
        <f>IF($B$554="","",IF(VLOOKUP($B$554,Samples!$A$3:$D$100,2,FALSE)='Intermediate Lookups'!$A6&amp;'Intermediate Lookups'!J$1,$B$554, ""))</f>
        <v/>
      </c>
      <c r="K561" s="10" t="str">
        <f>IF($B$554="","",IF(VLOOKUP($B$554,Samples!$A$3:$D$100,2,FALSE)='Intermediate Lookups'!$A6&amp;'Intermediate Lookups'!K$1,$B$554, ""))</f>
        <v/>
      </c>
      <c r="L561" s="10" t="str">
        <f>IF($B$554="","",IF(VLOOKUP($B$554,Samples!$A$3:$D$100,2,FALSE)='Intermediate Lookups'!$A6&amp;'Intermediate Lookups'!L$1,$B$554, ""))</f>
        <v/>
      </c>
      <c r="M561" s="10" t="str">
        <f>IF($B$554="","",IF(VLOOKUP($B$554,Samples!$A$3:$D$100,2,FALSE)='Intermediate Lookups'!$A6&amp;'Intermediate Lookups'!M$1,$B$554, ""))</f>
        <v/>
      </c>
    </row>
    <row r="562" spans="1:14" x14ac:dyDescent="0.25">
      <c r="A562" t="str">
        <f>IF(B554="","","F")</f>
        <v/>
      </c>
      <c r="B562" s="10" t="str">
        <f>IF($B$554="","",IF(VLOOKUP($B$554,Samples!$A$3:$D$100,2,FALSE)='Intermediate Lookups'!$A7&amp;'Intermediate Lookups'!B$1,$B$554, ""))</f>
        <v/>
      </c>
      <c r="C562" s="10" t="str">
        <f>IF($B$554="","",IF(VLOOKUP($B$554,Samples!$A$3:$D$100,2,FALSE)='Intermediate Lookups'!$A7&amp;'Intermediate Lookups'!C$1,$B$554, ""))</f>
        <v/>
      </c>
      <c r="D562" s="10" t="str">
        <f>IF($B$554="","",IF(VLOOKUP($B$554,Samples!$A$3:$D$100,2,FALSE)='Intermediate Lookups'!$A7&amp;'Intermediate Lookups'!D$1,$B$554, ""))</f>
        <v/>
      </c>
      <c r="E562" s="10" t="str">
        <f>IF($B$554="","",IF(VLOOKUP($B$554,Samples!$A$3:$D$100,2,FALSE)='Intermediate Lookups'!$A7&amp;'Intermediate Lookups'!E$1,$B$554, ""))</f>
        <v/>
      </c>
      <c r="F562" s="10" t="str">
        <f>IF($B$554="","",IF(VLOOKUP($B$554,Samples!$A$3:$D$100,2,FALSE)='Intermediate Lookups'!$A7&amp;'Intermediate Lookups'!F$1,$B$554, ""))</f>
        <v/>
      </c>
      <c r="G562" s="10" t="str">
        <f>IF($B$554="","",IF(VLOOKUP($B$554,Samples!$A$3:$D$100,2,FALSE)='Intermediate Lookups'!$A7&amp;'Intermediate Lookups'!G$1,$B$554, ""))</f>
        <v/>
      </c>
      <c r="H562" s="10" t="str">
        <f>IF($B$554="","",IF(VLOOKUP($B$554,Samples!$A$3:$D$100,2,FALSE)='Intermediate Lookups'!$A7&amp;'Intermediate Lookups'!H$1,$B$554, ""))</f>
        <v/>
      </c>
      <c r="I562" s="10" t="str">
        <f>IF($B$554="","",IF(VLOOKUP($B$554,Samples!$A$3:$D$100,2,FALSE)='Intermediate Lookups'!$A7&amp;'Intermediate Lookups'!I$1,$B$554, ""))</f>
        <v/>
      </c>
      <c r="J562" s="10" t="str">
        <f>IF($B$554="","",IF(VLOOKUP($B$554,Samples!$A$3:$D$100,2,FALSE)='Intermediate Lookups'!$A7&amp;'Intermediate Lookups'!J$1,$B$554, ""))</f>
        <v/>
      </c>
      <c r="K562" s="10" t="str">
        <f>IF($B$554="","",IF(VLOOKUP($B$554,Samples!$A$3:$D$100,2,FALSE)='Intermediate Lookups'!$A7&amp;'Intermediate Lookups'!K$1,$B$554, ""))</f>
        <v/>
      </c>
      <c r="L562" s="10" t="str">
        <f>IF($B$554="","",IF(VLOOKUP($B$554,Samples!$A$3:$D$100,2,FALSE)='Intermediate Lookups'!$A7&amp;'Intermediate Lookups'!L$1,$B$554, ""))</f>
        <v/>
      </c>
      <c r="M562" s="10" t="str">
        <f>IF($B$554="","",IF(VLOOKUP($B$554,Samples!$A$3:$D$100,2,FALSE)='Intermediate Lookups'!$A7&amp;'Intermediate Lookups'!M$1,$B$554, ""))</f>
        <v/>
      </c>
    </row>
    <row r="563" spans="1:14" x14ac:dyDescent="0.25">
      <c r="A563" t="str">
        <f>IF(B554="","","G")</f>
        <v/>
      </c>
      <c r="B563" s="10" t="str">
        <f>IF($B$554="","",IF(VLOOKUP($B$554,Samples!$A$3:$D$100,2,FALSE)='Intermediate Lookups'!$A8&amp;'Intermediate Lookups'!B$1,$B$554, ""))</f>
        <v/>
      </c>
      <c r="C563" s="10" t="str">
        <f>IF($B$554="","",IF(VLOOKUP($B$554,Samples!$A$3:$D$100,2,FALSE)='Intermediate Lookups'!$A8&amp;'Intermediate Lookups'!C$1,$B$554, ""))</f>
        <v/>
      </c>
      <c r="D563" s="10" t="str">
        <f>IF($B$554="","",IF(VLOOKUP($B$554,Samples!$A$3:$D$100,2,FALSE)='Intermediate Lookups'!$A8&amp;'Intermediate Lookups'!D$1,$B$554, ""))</f>
        <v/>
      </c>
      <c r="E563" s="10" t="str">
        <f>IF($B$554="","",IF(VLOOKUP($B$554,Samples!$A$3:$D$100,2,FALSE)='Intermediate Lookups'!$A8&amp;'Intermediate Lookups'!E$1,$B$554, ""))</f>
        <v/>
      </c>
      <c r="F563" s="10" t="str">
        <f>IF($B$554="","",IF(VLOOKUP($B$554,Samples!$A$3:$D$100,2,FALSE)='Intermediate Lookups'!$A8&amp;'Intermediate Lookups'!F$1,$B$554, ""))</f>
        <v/>
      </c>
      <c r="G563" s="10" t="str">
        <f>IF($B$554="","",IF(VLOOKUP($B$554,Samples!$A$3:$D$100,2,FALSE)='Intermediate Lookups'!$A8&amp;'Intermediate Lookups'!G$1,$B$554, ""))</f>
        <v/>
      </c>
      <c r="H563" s="10" t="str">
        <f>IF($B$554="","",IF(VLOOKUP($B$554,Samples!$A$3:$D$100,2,FALSE)='Intermediate Lookups'!$A8&amp;'Intermediate Lookups'!H$1,$B$554, ""))</f>
        <v/>
      </c>
      <c r="I563" s="10" t="str">
        <f>IF($B$554="","",IF(VLOOKUP($B$554,Samples!$A$3:$D$100,2,FALSE)='Intermediate Lookups'!$A8&amp;'Intermediate Lookups'!I$1,$B$554, ""))</f>
        <v/>
      </c>
      <c r="J563" s="10" t="str">
        <f>IF($B$554="","",IF(VLOOKUP($B$554,Samples!$A$3:$D$100,2,FALSE)='Intermediate Lookups'!$A8&amp;'Intermediate Lookups'!J$1,$B$554, ""))</f>
        <v/>
      </c>
      <c r="K563" s="10" t="str">
        <f>IF($B$554="","",IF(VLOOKUP($B$554,Samples!$A$3:$D$100,2,FALSE)='Intermediate Lookups'!$A8&amp;'Intermediate Lookups'!K$1,$B$554, ""))</f>
        <v/>
      </c>
      <c r="L563" s="10" t="str">
        <f>IF($B$554="","",IF(VLOOKUP($B$554,Samples!$A$3:$D$100,2,FALSE)='Intermediate Lookups'!$A8&amp;'Intermediate Lookups'!L$1,$B$554, ""))</f>
        <v/>
      </c>
      <c r="M563" s="10" t="str">
        <f>IF($B$554="","",IF(VLOOKUP($B$554,Samples!$A$3:$D$100,2,FALSE)='Intermediate Lookups'!$A8&amp;'Intermediate Lookups'!M$1,$B$554, ""))</f>
        <v/>
      </c>
    </row>
    <row r="564" spans="1:14" x14ac:dyDescent="0.25">
      <c r="A564" t="str">
        <f>IF(B554="","","H")</f>
        <v/>
      </c>
      <c r="B564" s="10" t="str">
        <f>IF($B$554="","",IF(VLOOKUP($B$554,Samples!$A$3:$D$100,2,FALSE)='Intermediate Lookups'!$A9&amp;'Intermediate Lookups'!B$1,$B$554, ""))</f>
        <v/>
      </c>
      <c r="C564" s="10" t="str">
        <f>IF($B$554="","",IF(VLOOKUP($B$554,Samples!$A$3:$D$100,2,FALSE)='Intermediate Lookups'!$A9&amp;'Intermediate Lookups'!C$1,$B$554, ""))</f>
        <v/>
      </c>
      <c r="D564" s="10" t="str">
        <f>IF($B$554="","",IF(VLOOKUP($B$554,Samples!$A$3:$D$100,2,FALSE)='Intermediate Lookups'!$A9&amp;'Intermediate Lookups'!D$1,$B$554, ""))</f>
        <v/>
      </c>
      <c r="E564" s="10" t="str">
        <f>IF($B$554="","",IF(VLOOKUP($B$554,Samples!$A$3:$D$100,2,FALSE)='Intermediate Lookups'!$A9&amp;'Intermediate Lookups'!E$1,$B$554, ""))</f>
        <v/>
      </c>
      <c r="F564" s="10" t="str">
        <f>IF($B$554="","",IF(VLOOKUP($B$554,Samples!$A$3:$D$100,2,FALSE)='Intermediate Lookups'!$A9&amp;'Intermediate Lookups'!F$1,$B$554, ""))</f>
        <v/>
      </c>
      <c r="G564" s="10" t="str">
        <f>IF($B$554="","",IF(VLOOKUP($B$554,Samples!$A$3:$D$100,2,FALSE)='Intermediate Lookups'!$A9&amp;'Intermediate Lookups'!G$1,$B$554, ""))</f>
        <v/>
      </c>
      <c r="H564" s="10" t="str">
        <f>IF($B$554="","",IF(VLOOKUP($B$554,Samples!$A$3:$D$100,2,FALSE)='Intermediate Lookups'!$A9&amp;'Intermediate Lookups'!H$1,$B$554, ""))</f>
        <v/>
      </c>
      <c r="I564" s="10" t="str">
        <f>IF($B$554="","",IF(VLOOKUP($B$554,Samples!$A$3:$D$100,2,FALSE)='Intermediate Lookups'!$A9&amp;'Intermediate Lookups'!I$1,$B$554, ""))</f>
        <v/>
      </c>
      <c r="J564" s="10" t="str">
        <f>IF($B$554="","",IF(VLOOKUP($B$554,Samples!$A$3:$D$100,2,FALSE)='Intermediate Lookups'!$A9&amp;'Intermediate Lookups'!J$1,$B$554, ""))</f>
        <v/>
      </c>
      <c r="K564" s="10" t="str">
        <f>IF($B$554="","",IF(VLOOKUP($B$554,Samples!$A$3:$D$100,2,FALSE)='Intermediate Lookups'!$A9&amp;'Intermediate Lookups'!K$1,$B$554, ""))</f>
        <v/>
      </c>
      <c r="L564" s="10" t="str">
        <f>IF($B$554="","",IF(VLOOKUP($B$554,Samples!$A$3:$D$100,2,FALSE)='Intermediate Lookups'!$A9&amp;'Intermediate Lookups'!L$1,$B$554, ""))</f>
        <v/>
      </c>
      <c r="M564" s="10" t="str">
        <f>IF($B$554="","",IF(VLOOKUP($B$554,Samples!$A$3:$D$100,2,FALSE)='Intermediate Lookups'!$A9&amp;'Intermediate Lookups'!M$1,$B$554, ""))</f>
        <v/>
      </c>
    </row>
    <row r="566" spans="1:14" x14ac:dyDescent="0.25">
      <c r="A566" t="str">
        <f>IF(B566="","","Pipetting step")</f>
        <v/>
      </c>
      <c r="B566" t="str">
        <f>IF(ISBLANK(Samples!A100),"",Samples!A100)</f>
        <v/>
      </c>
      <c r="C566" t="str">
        <f>IF(B566="","",VLOOKUP(B566,Samples!$A$3:$D$100,4,FALSE))</f>
        <v/>
      </c>
      <c r="D566" t="str">
        <f>IF(B566="","",8)</f>
        <v/>
      </c>
      <c r="E566" t="str">
        <f>IF(B566="","",12)</f>
        <v/>
      </c>
      <c r="F566" t="str">
        <f>IF(B566="","","Standard")</f>
        <v/>
      </c>
      <c r="G566" t="str">
        <f>IF(B566="","","Color")</f>
        <v/>
      </c>
      <c r="I566" t="str">
        <f>IF(B566="","",6)</f>
        <v/>
      </c>
      <c r="J566" t="str">
        <f>IF(B566="","",6)</f>
        <v/>
      </c>
      <c r="K566" t="str">
        <f>IF(B566="","","Normal")</f>
        <v/>
      </c>
      <c r="L566" t="str">
        <f>IF(B566="","","Single-channel")</f>
        <v/>
      </c>
      <c r="M566" t="str">
        <f>IF(B566="","","No")</f>
        <v/>
      </c>
      <c r="N566" t="str">
        <f>IF(B566="","","No")</f>
        <v/>
      </c>
    </row>
    <row r="567" spans="1:14" x14ac:dyDescent="0.25">
      <c r="M567" t="str">
        <f>IF(B566="","","Per well")</f>
        <v/>
      </c>
      <c r="N567" t="str">
        <f>IF(B566="","","On source")</f>
        <v/>
      </c>
    </row>
    <row r="568" spans="1:14" x14ac:dyDescent="0.25">
      <c r="B568" t="str">
        <f>IF(B566="","",1)</f>
        <v/>
      </c>
      <c r="C568" t="str">
        <f>IF(B566="","",2)</f>
        <v/>
      </c>
      <c r="D568" t="str">
        <f>IF(B566="","",3)</f>
        <v/>
      </c>
      <c r="E568" t="str">
        <f>IF(B566="","",4)</f>
        <v/>
      </c>
      <c r="F568" t="str">
        <f>IF(B566="","",5)</f>
        <v/>
      </c>
      <c r="G568" t="str">
        <f>IF(B566="","",6)</f>
        <v/>
      </c>
      <c r="H568" t="str">
        <f>IF(B566="","",7)</f>
        <v/>
      </c>
      <c r="I568" t="str">
        <f>IF(B566="","",8)</f>
        <v/>
      </c>
      <c r="J568" t="str">
        <f>IF(B566="","",9)</f>
        <v/>
      </c>
      <c r="K568" t="str">
        <f>IF(B566="","",10)</f>
        <v/>
      </c>
      <c r="L568" t="str">
        <f>IF(B566="","",11)</f>
        <v/>
      </c>
      <c r="M568" t="str">
        <f>IF(B566="","",12)</f>
        <v/>
      </c>
    </row>
    <row r="569" spans="1:14" x14ac:dyDescent="0.25">
      <c r="A569" t="str">
        <f>IF(B566="","","A")</f>
        <v/>
      </c>
      <c r="B569" s="10" t="str">
        <f>IF($B$566="","",IF(VLOOKUP($B$566,Samples!$A$3:$D$100,2,FALSE)='Intermediate Lookups'!$A2&amp;'Intermediate Lookups'!B$1,$B$566, ""))</f>
        <v/>
      </c>
      <c r="C569" s="10" t="str">
        <f>IF($B$566="","",IF(VLOOKUP($B$566,Samples!$A$3:$D$100,2,FALSE)='Intermediate Lookups'!$A2&amp;'Intermediate Lookups'!C$1,$B$566, ""))</f>
        <v/>
      </c>
      <c r="D569" s="10" t="str">
        <f>IF($B$566="","",IF(VLOOKUP($B$566,Samples!$A$3:$D$100,2,FALSE)='Intermediate Lookups'!$A2&amp;'Intermediate Lookups'!D$1,$B$566, ""))</f>
        <v/>
      </c>
      <c r="E569" s="10" t="str">
        <f>IF($B$566="","",IF(VLOOKUP($B$566,Samples!$A$3:$D$100,2,FALSE)='Intermediate Lookups'!$A2&amp;'Intermediate Lookups'!E$1,$B$566, ""))</f>
        <v/>
      </c>
      <c r="F569" s="10" t="str">
        <f>IF($B$566="","",IF(VLOOKUP($B$566,Samples!$A$3:$D$100,2,FALSE)='Intermediate Lookups'!$A2&amp;'Intermediate Lookups'!F$1,$B$566, ""))</f>
        <v/>
      </c>
      <c r="G569" s="10" t="str">
        <f>IF($B$566="","",IF(VLOOKUP($B$566,Samples!$A$3:$D$100,2,FALSE)='Intermediate Lookups'!$A2&amp;'Intermediate Lookups'!G$1,$B$566, ""))</f>
        <v/>
      </c>
      <c r="H569" s="10" t="str">
        <f>IF($B$566="","",IF(VLOOKUP($B$566,Samples!$A$3:$D$100,2,FALSE)='Intermediate Lookups'!$A2&amp;'Intermediate Lookups'!H$1,$B$566, ""))</f>
        <v/>
      </c>
      <c r="I569" s="10" t="str">
        <f>IF($B$566="","",IF(VLOOKUP($B$566,Samples!$A$3:$D$100,2,FALSE)='Intermediate Lookups'!$A2&amp;'Intermediate Lookups'!I$1,$B$566, ""))</f>
        <v/>
      </c>
      <c r="J569" s="10" t="str">
        <f>IF($B$566="","",IF(VLOOKUP($B$566,Samples!$A$3:$D$100,2,FALSE)='Intermediate Lookups'!$A2&amp;'Intermediate Lookups'!J$1,$B$566, ""))</f>
        <v/>
      </c>
      <c r="K569" s="10" t="str">
        <f>IF($B$566="","",IF(VLOOKUP($B$566,Samples!$A$3:$D$100,2,FALSE)='Intermediate Lookups'!$A2&amp;'Intermediate Lookups'!K$1,$B$566, ""))</f>
        <v/>
      </c>
      <c r="L569" s="10" t="str">
        <f>IF($B$566="","",IF(VLOOKUP($B$566,Samples!$A$3:$D$100,2,FALSE)='Intermediate Lookups'!$A2&amp;'Intermediate Lookups'!L$1,$B$566, ""))</f>
        <v/>
      </c>
      <c r="M569" s="10" t="str">
        <f>IF($B$566="","",IF(VLOOKUP($B$566,Samples!$A$3:$D$100,2,FALSE)='Intermediate Lookups'!$A2&amp;'Intermediate Lookups'!M$1,$B$566, ""))</f>
        <v/>
      </c>
    </row>
    <row r="570" spans="1:14" x14ac:dyDescent="0.25">
      <c r="A570" t="str">
        <f>IF(B566="","","B")</f>
        <v/>
      </c>
      <c r="B570" s="10" t="str">
        <f>IF($B$566="","",IF(VLOOKUP($B$566,Samples!$A$3:$D$100,2,FALSE)='Intermediate Lookups'!$A3&amp;'Intermediate Lookups'!B$1,$B$566, ""))</f>
        <v/>
      </c>
      <c r="C570" s="10" t="str">
        <f>IF($B$566="","",IF(VLOOKUP($B$566,Samples!$A$3:$D$100,2,FALSE)='Intermediate Lookups'!$A3&amp;'Intermediate Lookups'!C$1,$B$566, ""))</f>
        <v/>
      </c>
      <c r="D570" s="10" t="str">
        <f>IF($B$566="","",IF(VLOOKUP($B$566,Samples!$A$3:$D$100,2,FALSE)='Intermediate Lookups'!$A3&amp;'Intermediate Lookups'!D$1,$B$566, ""))</f>
        <v/>
      </c>
      <c r="E570" s="10" t="str">
        <f>IF($B$566="","",IF(VLOOKUP($B$566,Samples!$A$3:$D$100,2,FALSE)='Intermediate Lookups'!$A3&amp;'Intermediate Lookups'!E$1,$B$566, ""))</f>
        <v/>
      </c>
      <c r="F570" s="10" t="str">
        <f>IF($B$566="","",IF(VLOOKUP($B$566,Samples!$A$3:$D$100,2,FALSE)='Intermediate Lookups'!$A3&amp;'Intermediate Lookups'!F$1,$B$566, ""))</f>
        <v/>
      </c>
      <c r="G570" s="10" t="str">
        <f>IF($B$566="","",IF(VLOOKUP($B$566,Samples!$A$3:$D$100,2,FALSE)='Intermediate Lookups'!$A3&amp;'Intermediate Lookups'!G$1,$B$566, ""))</f>
        <v/>
      </c>
      <c r="H570" s="10" t="str">
        <f>IF($B$566="","",IF(VLOOKUP($B$566,Samples!$A$3:$D$100,2,FALSE)='Intermediate Lookups'!$A3&amp;'Intermediate Lookups'!H$1,$B$566, ""))</f>
        <v/>
      </c>
      <c r="I570" s="10" t="str">
        <f>IF($B$566="","",IF(VLOOKUP($B$566,Samples!$A$3:$D$100,2,FALSE)='Intermediate Lookups'!$A3&amp;'Intermediate Lookups'!I$1,$B$566, ""))</f>
        <v/>
      </c>
      <c r="J570" s="10" t="str">
        <f>IF($B$566="","",IF(VLOOKUP($B$566,Samples!$A$3:$D$100,2,FALSE)='Intermediate Lookups'!$A3&amp;'Intermediate Lookups'!J$1,$B$566, ""))</f>
        <v/>
      </c>
      <c r="K570" s="10" t="str">
        <f>IF($B$566="","",IF(VLOOKUP($B$566,Samples!$A$3:$D$100,2,FALSE)='Intermediate Lookups'!$A3&amp;'Intermediate Lookups'!K$1,$B$566, ""))</f>
        <v/>
      </c>
      <c r="L570" s="10" t="str">
        <f>IF($B$566="","",IF(VLOOKUP($B$566,Samples!$A$3:$D$100,2,FALSE)='Intermediate Lookups'!$A3&amp;'Intermediate Lookups'!L$1,$B$566, ""))</f>
        <v/>
      </c>
      <c r="M570" s="10" t="str">
        <f>IF($B$566="","",IF(VLOOKUP($B$566,Samples!$A$3:$D$100,2,FALSE)='Intermediate Lookups'!$A3&amp;'Intermediate Lookups'!M$1,$B$566, ""))</f>
        <v/>
      </c>
    </row>
    <row r="571" spans="1:14" x14ac:dyDescent="0.25">
      <c r="A571" t="str">
        <f>IF(B566="","","C")</f>
        <v/>
      </c>
      <c r="B571" s="10" t="str">
        <f>IF($B$566="","",IF(VLOOKUP($B$566,Samples!$A$3:$D$100,2,FALSE)='Intermediate Lookups'!$A4&amp;'Intermediate Lookups'!B$1,$B$566, ""))</f>
        <v/>
      </c>
      <c r="C571" s="10" t="str">
        <f>IF($B$566="","",IF(VLOOKUP($B$566,Samples!$A$3:$D$100,2,FALSE)='Intermediate Lookups'!$A4&amp;'Intermediate Lookups'!C$1,$B$566, ""))</f>
        <v/>
      </c>
      <c r="D571" s="10" t="str">
        <f>IF($B$566="","",IF(VLOOKUP($B$566,Samples!$A$3:$D$100,2,FALSE)='Intermediate Lookups'!$A4&amp;'Intermediate Lookups'!D$1,$B$566, ""))</f>
        <v/>
      </c>
      <c r="E571" s="10" t="str">
        <f>IF($B$566="","",IF(VLOOKUP($B$566,Samples!$A$3:$D$100,2,FALSE)='Intermediate Lookups'!$A4&amp;'Intermediate Lookups'!E$1,$B$566, ""))</f>
        <v/>
      </c>
      <c r="F571" s="10" t="str">
        <f>IF($B$566="","",IF(VLOOKUP($B$566,Samples!$A$3:$D$100,2,FALSE)='Intermediate Lookups'!$A4&amp;'Intermediate Lookups'!F$1,$B$566, ""))</f>
        <v/>
      </c>
      <c r="G571" s="10" t="str">
        <f>IF($B$566="","",IF(VLOOKUP($B$566,Samples!$A$3:$D$100,2,FALSE)='Intermediate Lookups'!$A4&amp;'Intermediate Lookups'!G$1,$B$566, ""))</f>
        <v/>
      </c>
      <c r="H571" s="10" t="str">
        <f>IF($B$566="","",IF(VLOOKUP($B$566,Samples!$A$3:$D$100,2,FALSE)='Intermediate Lookups'!$A4&amp;'Intermediate Lookups'!H$1,$B$566, ""))</f>
        <v/>
      </c>
      <c r="I571" s="10" t="str">
        <f>IF($B$566="","",IF(VLOOKUP($B$566,Samples!$A$3:$D$100,2,FALSE)='Intermediate Lookups'!$A4&amp;'Intermediate Lookups'!I$1,$B$566, ""))</f>
        <v/>
      </c>
      <c r="J571" s="10" t="str">
        <f>IF($B$566="","",IF(VLOOKUP($B$566,Samples!$A$3:$D$100,2,FALSE)='Intermediate Lookups'!$A4&amp;'Intermediate Lookups'!J$1,$B$566, ""))</f>
        <v/>
      </c>
      <c r="K571" s="10" t="str">
        <f>IF($B$566="","",IF(VLOOKUP($B$566,Samples!$A$3:$D$100,2,FALSE)='Intermediate Lookups'!$A4&amp;'Intermediate Lookups'!K$1,$B$566, ""))</f>
        <v/>
      </c>
      <c r="L571" s="10" t="str">
        <f>IF($B$566="","",IF(VLOOKUP($B$566,Samples!$A$3:$D$100,2,FALSE)='Intermediate Lookups'!$A4&amp;'Intermediate Lookups'!L$1,$B$566, ""))</f>
        <v/>
      </c>
      <c r="M571" s="10" t="str">
        <f>IF($B$566="","",IF(VLOOKUP($B$566,Samples!$A$3:$D$100,2,FALSE)='Intermediate Lookups'!$A4&amp;'Intermediate Lookups'!M$1,$B$566, ""))</f>
        <v/>
      </c>
    </row>
    <row r="572" spans="1:14" x14ac:dyDescent="0.25">
      <c r="A572" t="str">
        <f>IF(B566="","","D")</f>
        <v/>
      </c>
      <c r="B572" s="10" t="str">
        <f>IF($B$566="","",IF(VLOOKUP($B$566,Samples!$A$3:$D$100,2,FALSE)='Intermediate Lookups'!$A5&amp;'Intermediate Lookups'!B$1,$B$566, ""))</f>
        <v/>
      </c>
      <c r="C572" s="10" t="str">
        <f>IF($B$566="","",IF(VLOOKUP($B$566,Samples!$A$3:$D$100,2,FALSE)='Intermediate Lookups'!$A5&amp;'Intermediate Lookups'!C$1,$B$566, ""))</f>
        <v/>
      </c>
      <c r="D572" s="10" t="str">
        <f>IF($B$566="","",IF(VLOOKUP($B$566,Samples!$A$3:$D$100,2,FALSE)='Intermediate Lookups'!$A5&amp;'Intermediate Lookups'!D$1,$B$566, ""))</f>
        <v/>
      </c>
      <c r="E572" s="10" t="str">
        <f>IF($B$566="","",IF(VLOOKUP($B$566,Samples!$A$3:$D$100,2,FALSE)='Intermediate Lookups'!$A5&amp;'Intermediate Lookups'!E$1,$B$566, ""))</f>
        <v/>
      </c>
      <c r="F572" s="10" t="str">
        <f>IF($B$566="","",IF(VLOOKUP($B$566,Samples!$A$3:$D$100,2,FALSE)='Intermediate Lookups'!$A5&amp;'Intermediate Lookups'!F$1,$B$566, ""))</f>
        <v/>
      </c>
      <c r="G572" s="10" t="str">
        <f>IF($B$566="","",IF(VLOOKUP($B$566,Samples!$A$3:$D$100,2,FALSE)='Intermediate Lookups'!$A5&amp;'Intermediate Lookups'!G$1,$B$566, ""))</f>
        <v/>
      </c>
      <c r="H572" s="10" t="str">
        <f>IF($B$566="","",IF(VLOOKUP($B$566,Samples!$A$3:$D$100,2,FALSE)='Intermediate Lookups'!$A5&amp;'Intermediate Lookups'!H$1,$B$566, ""))</f>
        <v/>
      </c>
      <c r="I572" s="10" t="str">
        <f>IF($B$566="","",IF(VLOOKUP($B$566,Samples!$A$3:$D$100,2,FALSE)='Intermediate Lookups'!$A5&amp;'Intermediate Lookups'!I$1,$B$566, ""))</f>
        <v/>
      </c>
      <c r="J572" s="10" t="str">
        <f>IF($B$566="","",IF(VLOOKUP($B$566,Samples!$A$3:$D$100,2,FALSE)='Intermediate Lookups'!$A5&amp;'Intermediate Lookups'!J$1,$B$566, ""))</f>
        <v/>
      </c>
      <c r="K572" s="10" t="str">
        <f>IF($B$566="","",IF(VLOOKUP($B$566,Samples!$A$3:$D$100,2,FALSE)='Intermediate Lookups'!$A5&amp;'Intermediate Lookups'!K$1,$B$566, ""))</f>
        <v/>
      </c>
      <c r="L572" s="10" t="str">
        <f>IF($B$566="","",IF(VLOOKUP($B$566,Samples!$A$3:$D$100,2,FALSE)='Intermediate Lookups'!$A5&amp;'Intermediate Lookups'!L$1,$B$566, ""))</f>
        <v/>
      </c>
      <c r="M572" s="10" t="str">
        <f>IF($B$566="","",IF(VLOOKUP($B$566,Samples!$A$3:$D$100,2,FALSE)='Intermediate Lookups'!$A5&amp;'Intermediate Lookups'!M$1,$B$566, ""))</f>
        <v/>
      </c>
    </row>
    <row r="573" spans="1:14" x14ac:dyDescent="0.25">
      <c r="A573" t="str">
        <f>IF(B566="","","E")</f>
        <v/>
      </c>
      <c r="B573" s="10" t="str">
        <f>IF($B$566="","",IF(VLOOKUP($B$566,Samples!$A$3:$D$100,2,FALSE)='Intermediate Lookups'!$A6&amp;'Intermediate Lookups'!B$1,$B$566, ""))</f>
        <v/>
      </c>
      <c r="C573" s="10" t="str">
        <f>IF($B$566="","",IF(VLOOKUP($B$566,Samples!$A$3:$D$100,2,FALSE)='Intermediate Lookups'!$A6&amp;'Intermediate Lookups'!C$1,$B$566, ""))</f>
        <v/>
      </c>
      <c r="D573" s="10" t="str">
        <f>IF($B$566="","",IF(VLOOKUP($B$566,Samples!$A$3:$D$100,2,FALSE)='Intermediate Lookups'!$A6&amp;'Intermediate Lookups'!D$1,$B$566, ""))</f>
        <v/>
      </c>
      <c r="E573" s="10" t="str">
        <f>IF($B$566="","",IF(VLOOKUP($B$566,Samples!$A$3:$D$100,2,FALSE)='Intermediate Lookups'!$A6&amp;'Intermediate Lookups'!E$1,$B$566, ""))</f>
        <v/>
      </c>
      <c r="F573" s="10" t="str">
        <f>IF($B$566="","",IF(VLOOKUP($B$566,Samples!$A$3:$D$100,2,FALSE)='Intermediate Lookups'!$A6&amp;'Intermediate Lookups'!F$1,$B$566, ""))</f>
        <v/>
      </c>
      <c r="G573" s="10" t="str">
        <f>IF($B$566="","",IF(VLOOKUP($B$566,Samples!$A$3:$D$100,2,FALSE)='Intermediate Lookups'!$A6&amp;'Intermediate Lookups'!G$1,$B$566, ""))</f>
        <v/>
      </c>
      <c r="H573" s="10" t="str">
        <f>IF($B$566="","",IF(VLOOKUP($B$566,Samples!$A$3:$D$100,2,FALSE)='Intermediate Lookups'!$A6&amp;'Intermediate Lookups'!H$1,$B$566, ""))</f>
        <v/>
      </c>
      <c r="I573" s="10" t="str">
        <f>IF($B$566="","",IF(VLOOKUP($B$566,Samples!$A$3:$D$100,2,FALSE)='Intermediate Lookups'!$A6&amp;'Intermediate Lookups'!I$1,$B$566, ""))</f>
        <v/>
      </c>
      <c r="J573" s="10" t="str">
        <f>IF($B$566="","",IF(VLOOKUP($B$566,Samples!$A$3:$D$100,2,FALSE)='Intermediate Lookups'!$A6&amp;'Intermediate Lookups'!J$1,$B$566, ""))</f>
        <v/>
      </c>
      <c r="K573" s="10" t="str">
        <f>IF($B$566="","",IF(VLOOKUP($B$566,Samples!$A$3:$D$100,2,FALSE)='Intermediate Lookups'!$A6&amp;'Intermediate Lookups'!K$1,$B$566, ""))</f>
        <v/>
      </c>
      <c r="L573" s="10" t="str">
        <f>IF($B$566="","",IF(VLOOKUP($B$566,Samples!$A$3:$D$100,2,FALSE)='Intermediate Lookups'!$A6&amp;'Intermediate Lookups'!L$1,$B$566, ""))</f>
        <v/>
      </c>
      <c r="M573" s="10" t="str">
        <f>IF($B$566="","",IF(VLOOKUP($B$566,Samples!$A$3:$D$100,2,FALSE)='Intermediate Lookups'!$A6&amp;'Intermediate Lookups'!M$1,$B$566, ""))</f>
        <v/>
      </c>
    </row>
    <row r="574" spans="1:14" x14ac:dyDescent="0.25">
      <c r="A574" t="str">
        <f>IF(B566="","","F")</f>
        <v/>
      </c>
      <c r="B574" s="10" t="str">
        <f>IF($B$566="","",IF(VLOOKUP($B$566,Samples!$A$3:$D$100,2,FALSE)='Intermediate Lookups'!$A7&amp;'Intermediate Lookups'!B$1,$B$566, ""))</f>
        <v/>
      </c>
      <c r="C574" s="10" t="str">
        <f>IF($B$566="","",IF(VLOOKUP($B$566,Samples!$A$3:$D$100,2,FALSE)='Intermediate Lookups'!$A7&amp;'Intermediate Lookups'!C$1,$B$566, ""))</f>
        <v/>
      </c>
      <c r="D574" s="10" t="str">
        <f>IF($B$566="","",IF(VLOOKUP($B$566,Samples!$A$3:$D$100,2,FALSE)='Intermediate Lookups'!$A7&amp;'Intermediate Lookups'!D$1,$B$566, ""))</f>
        <v/>
      </c>
      <c r="E574" s="10" t="str">
        <f>IF($B$566="","",IF(VLOOKUP($B$566,Samples!$A$3:$D$100,2,FALSE)='Intermediate Lookups'!$A7&amp;'Intermediate Lookups'!E$1,$B$566, ""))</f>
        <v/>
      </c>
      <c r="F574" s="10" t="str">
        <f>IF($B$566="","",IF(VLOOKUP($B$566,Samples!$A$3:$D$100,2,FALSE)='Intermediate Lookups'!$A7&amp;'Intermediate Lookups'!F$1,$B$566, ""))</f>
        <v/>
      </c>
      <c r="G574" s="10" t="str">
        <f>IF($B$566="","",IF(VLOOKUP($B$566,Samples!$A$3:$D$100,2,FALSE)='Intermediate Lookups'!$A7&amp;'Intermediate Lookups'!G$1,$B$566, ""))</f>
        <v/>
      </c>
      <c r="H574" s="10" t="str">
        <f>IF($B$566="","",IF(VLOOKUP($B$566,Samples!$A$3:$D$100,2,FALSE)='Intermediate Lookups'!$A7&amp;'Intermediate Lookups'!H$1,$B$566, ""))</f>
        <v/>
      </c>
      <c r="I574" s="10" t="str">
        <f>IF($B$566="","",IF(VLOOKUP($B$566,Samples!$A$3:$D$100,2,FALSE)='Intermediate Lookups'!$A7&amp;'Intermediate Lookups'!I$1,$B$566, ""))</f>
        <v/>
      </c>
      <c r="J574" s="10" t="str">
        <f>IF($B$566="","",IF(VLOOKUP($B$566,Samples!$A$3:$D$100,2,FALSE)='Intermediate Lookups'!$A7&amp;'Intermediate Lookups'!J$1,$B$566, ""))</f>
        <v/>
      </c>
      <c r="K574" s="10" t="str">
        <f>IF($B$566="","",IF(VLOOKUP($B$566,Samples!$A$3:$D$100,2,FALSE)='Intermediate Lookups'!$A7&amp;'Intermediate Lookups'!K$1,$B$566, ""))</f>
        <v/>
      </c>
      <c r="L574" s="10" t="str">
        <f>IF($B$566="","",IF(VLOOKUP($B$566,Samples!$A$3:$D$100,2,FALSE)='Intermediate Lookups'!$A7&amp;'Intermediate Lookups'!L$1,$B$566, ""))</f>
        <v/>
      </c>
      <c r="M574" s="10" t="str">
        <f>IF($B$566="","",IF(VLOOKUP($B$566,Samples!$A$3:$D$100,2,FALSE)='Intermediate Lookups'!$A7&amp;'Intermediate Lookups'!M$1,$B$566, ""))</f>
        <v/>
      </c>
    </row>
    <row r="575" spans="1:14" x14ac:dyDescent="0.25">
      <c r="A575" t="str">
        <f>IF(B566="","","G")</f>
        <v/>
      </c>
      <c r="B575" s="10" t="str">
        <f>IF($B$566="","",IF(VLOOKUP($B$566,Samples!$A$3:$D$100,2,FALSE)='Intermediate Lookups'!$A8&amp;'Intermediate Lookups'!B$1,$B$566, ""))</f>
        <v/>
      </c>
      <c r="C575" s="10" t="str">
        <f>IF($B$566="","",IF(VLOOKUP($B$566,Samples!$A$3:$D$100,2,FALSE)='Intermediate Lookups'!$A8&amp;'Intermediate Lookups'!C$1,$B$566, ""))</f>
        <v/>
      </c>
      <c r="D575" s="10" t="str">
        <f>IF($B$566="","",IF(VLOOKUP($B$566,Samples!$A$3:$D$100,2,FALSE)='Intermediate Lookups'!$A8&amp;'Intermediate Lookups'!D$1,$B$566, ""))</f>
        <v/>
      </c>
      <c r="E575" s="10" t="str">
        <f>IF($B$566="","",IF(VLOOKUP($B$566,Samples!$A$3:$D$100,2,FALSE)='Intermediate Lookups'!$A8&amp;'Intermediate Lookups'!E$1,$B$566, ""))</f>
        <v/>
      </c>
      <c r="F575" s="10" t="str">
        <f>IF($B$566="","",IF(VLOOKUP($B$566,Samples!$A$3:$D$100,2,FALSE)='Intermediate Lookups'!$A8&amp;'Intermediate Lookups'!F$1,$B$566, ""))</f>
        <v/>
      </c>
      <c r="G575" s="10" t="str">
        <f>IF($B$566="","",IF(VLOOKUP($B$566,Samples!$A$3:$D$100,2,FALSE)='Intermediate Lookups'!$A8&amp;'Intermediate Lookups'!G$1,$B$566, ""))</f>
        <v/>
      </c>
      <c r="H575" s="10" t="str">
        <f>IF($B$566="","",IF(VLOOKUP($B$566,Samples!$A$3:$D$100,2,FALSE)='Intermediate Lookups'!$A8&amp;'Intermediate Lookups'!H$1,$B$566, ""))</f>
        <v/>
      </c>
      <c r="I575" s="10" t="str">
        <f>IF($B$566="","",IF(VLOOKUP($B$566,Samples!$A$3:$D$100,2,FALSE)='Intermediate Lookups'!$A8&amp;'Intermediate Lookups'!I$1,$B$566, ""))</f>
        <v/>
      </c>
      <c r="J575" s="10" t="str">
        <f>IF($B$566="","",IF(VLOOKUP($B$566,Samples!$A$3:$D$100,2,FALSE)='Intermediate Lookups'!$A8&amp;'Intermediate Lookups'!J$1,$B$566, ""))</f>
        <v/>
      </c>
      <c r="K575" s="10" t="str">
        <f>IF($B$566="","",IF(VLOOKUP($B$566,Samples!$A$3:$D$100,2,FALSE)='Intermediate Lookups'!$A8&amp;'Intermediate Lookups'!K$1,$B$566, ""))</f>
        <v/>
      </c>
      <c r="L575" s="10" t="str">
        <f>IF($B$566="","",IF(VLOOKUP($B$566,Samples!$A$3:$D$100,2,FALSE)='Intermediate Lookups'!$A8&amp;'Intermediate Lookups'!L$1,$B$566, ""))</f>
        <v/>
      </c>
      <c r="M575" s="10" t="str">
        <f>IF($B$566="","",IF(VLOOKUP($B$566,Samples!$A$3:$D$100,2,FALSE)='Intermediate Lookups'!$A8&amp;'Intermediate Lookups'!M$1,$B$566, ""))</f>
        <v/>
      </c>
    </row>
    <row r="576" spans="1:14" x14ac:dyDescent="0.25">
      <c r="A576" t="str">
        <f>IF(B566="","","H")</f>
        <v/>
      </c>
      <c r="B576" s="10" t="str">
        <f>IF($B$566="","",IF(VLOOKUP($B$566,Samples!$A$3:$D$100,2,FALSE)='Intermediate Lookups'!$A9&amp;'Intermediate Lookups'!B$1,$B$566, ""))</f>
        <v/>
      </c>
      <c r="C576" s="10" t="str">
        <f>IF($B$566="","",IF(VLOOKUP($B$566,Samples!$A$3:$D$100,2,FALSE)='Intermediate Lookups'!$A9&amp;'Intermediate Lookups'!C$1,$B$566, ""))</f>
        <v/>
      </c>
      <c r="D576" s="10" t="str">
        <f>IF($B$566="","",IF(VLOOKUP($B$566,Samples!$A$3:$D$100,2,FALSE)='Intermediate Lookups'!$A9&amp;'Intermediate Lookups'!D$1,$B$566, ""))</f>
        <v/>
      </c>
      <c r="E576" s="10" t="str">
        <f>IF($B$566="","",IF(VLOOKUP($B$566,Samples!$A$3:$D$100,2,FALSE)='Intermediate Lookups'!$A9&amp;'Intermediate Lookups'!E$1,$B$566, ""))</f>
        <v/>
      </c>
      <c r="F576" s="10" t="str">
        <f>IF($B$566="","",IF(VLOOKUP($B$566,Samples!$A$3:$D$100,2,FALSE)='Intermediate Lookups'!$A9&amp;'Intermediate Lookups'!F$1,$B$566, ""))</f>
        <v/>
      </c>
      <c r="G576" s="10" t="str">
        <f>IF($B$566="","",IF(VLOOKUP($B$566,Samples!$A$3:$D$100,2,FALSE)='Intermediate Lookups'!$A9&amp;'Intermediate Lookups'!G$1,$B$566, ""))</f>
        <v/>
      </c>
      <c r="H576" s="10" t="str">
        <f>IF($B$566="","",IF(VLOOKUP($B$566,Samples!$A$3:$D$100,2,FALSE)='Intermediate Lookups'!$A9&amp;'Intermediate Lookups'!H$1,$B$566, ""))</f>
        <v/>
      </c>
      <c r="I576" s="10" t="str">
        <f>IF($B$566="","",IF(VLOOKUP($B$566,Samples!$A$3:$D$100,2,FALSE)='Intermediate Lookups'!$A9&amp;'Intermediate Lookups'!I$1,$B$566, ""))</f>
        <v/>
      </c>
      <c r="J576" s="10" t="str">
        <f>IF($B$566="","",IF(VLOOKUP($B$566,Samples!$A$3:$D$100,2,FALSE)='Intermediate Lookups'!$A9&amp;'Intermediate Lookups'!J$1,$B$566, ""))</f>
        <v/>
      </c>
      <c r="K576" s="10" t="str">
        <f>IF($B$566="","",IF(VLOOKUP($B$566,Samples!$A$3:$D$100,2,FALSE)='Intermediate Lookups'!$A9&amp;'Intermediate Lookups'!K$1,$B$566, ""))</f>
        <v/>
      </c>
      <c r="L576" s="10" t="str">
        <f>IF($B$566="","",IF(VLOOKUP($B$566,Samples!$A$3:$D$100,2,FALSE)='Intermediate Lookups'!$A9&amp;'Intermediate Lookups'!L$1,$B$566, ""))</f>
        <v/>
      </c>
      <c r="M576" s="10" t="str">
        <f>IF($B$566="","",IF(VLOOKUP($B$566,Samples!$A$3:$D$100,2,FALSE)='Intermediate Lookups'!$A9&amp;'Intermediate Lookups'!M$1,$B$566, ""))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A673-2022-40CC-B87A-AAEB7DAF9769}">
  <dimension ref="A1:M9"/>
  <sheetViews>
    <sheetView workbookViewId="0">
      <selection activeCell="J19" sqref="J19"/>
    </sheetView>
  </sheetViews>
  <sheetFormatPr defaultRowHeight="15" x14ac:dyDescent="0.25"/>
  <sheetData>
    <row r="1" spans="1:13" x14ac:dyDescent="0.25">
      <c r="B1" s="7" t="s">
        <v>29</v>
      </c>
      <c r="C1" s="7" t="s">
        <v>30</v>
      </c>
      <c r="D1" s="7" t="s">
        <v>31</v>
      </c>
      <c r="E1" s="7" t="s">
        <v>32</v>
      </c>
      <c r="F1" s="7" t="s">
        <v>33</v>
      </c>
      <c r="G1" s="7" t="s">
        <v>34</v>
      </c>
      <c r="H1" s="7" t="s">
        <v>35</v>
      </c>
      <c r="I1" s="7" t="s">
        <v>36</v>
      </c>
      <c r="J1" s="7" t="s">
        <v>37</v>
      </c>
      <c r="K1" s="7" t="s">
        <v>38</v>
      </c>
      <c r="L1" s="7" t="s">
        <v>39</v>
      </c>
      <c r="M1" s="7" t="s">
        <v>40</v>
      </c>
    </row>
    <row r="2" spans="1:13" x14ac:dyDescent="0.25">
      <c r="A2" t="s">
        <v>21</v>
      </c>
    </row>
    <row r="3" spans="1:13" x14ac:dyDescent="0.25">
      <c r="A3" t="s">
        <v>22</v>
      </c>
    </row>
    <row r="4" spans="1:13" x14ac:dyDescent="0.25">
      <c r="A4" t="s">
        <v>23</v>
      </c>
    </row>
    <row r="5" spans="1:13" x14ac:dyDescent="0.25">
      <c r="A5" t="s">
        <v>24</v>
      </c>
    </row>
    <row r="6" spans="1:13" x14ac:dyDescent="0.25">
      <c r="A6" t="s">
        <v>25</v>
      </c>
    </row>
    <row r="7" spans="1:13" x14ac:dyDescent="0.25">
      <c r="A7" t="s">
        <v>26</v>
      </c>
    </row>
    <row r="8" spans="1:13" x14ac:dyDescent="0.25">
      <c r="A8" t="s">
        <v>27</v>
      </c>
    </row>
    <row r="9" spans="1:13" x14ac:dyDescent="0.25">
      <c r="A9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8FCF-5CC8-424E-86CF-E8384AAA4C93}">
  <dimension ref="A1:L500"/>
  <sheetViews>
    <sheetView workbookViewId="0">
      <selection activeCell="A13" sqref="A13"/>
    </sheetView>
  </sheetViews>
  <sheetFormatPr defaultRowHeight="15" x14ac:dyDescent="0.25"/>
  <cols>
    <col min="1" max="1" width="14.7109375" customWidth="1"/>
    <col min="2" max="2" width="13.140625" customWidth="1"/>
    <col min="3" max="3" width="12.5703125" bestFit="1" customWidth="1"/>
    <col min="5" max="6" width="13.7109375" bestFit="1" customWidth="1"/>
    <col min="8" max="8" width="13.7109375" bestFit="1" customWidth="1"/>
  </cols>
  <sheetData>
    <row r="1" spans="1:12" x14ac:dyDescent="0.25">
      <c r="A1" t="s">
        <v>66</v>
      </c>
      <c r="B1" t="s">
        <v>67</v>
      </c>
      <c r="C1" t="s">
        <v>68</v>
      </c>
    </row>
    <row r="2" spans="1:12" x14ac:dyDescent="0.25">
      <c r="A2" t="s">
        <v>69</v>
      </c>
      <c r="B2" t="s">
        <v>70</v>
      </c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2"/>
      <c r="B6" s="12" t="s">
        <v>71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2" spans="1:12" x14ac:dyDescent="0.25">
      <c r="A12" t="s">
        <v>73</v>
      </c>
      <c r="B12" t="s">
        <v>70</v>
      </c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12"/>
      <c r="B16" s="12" t="s">
        <v>72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2" spans="1:12" x14ac:dyDescent="0.25">
      <c r="A22" t="str">
        <f>IF(ISBLANK(Samples!A5),IF(OR(A12="",A12=Samples!$A$100,ISBLANK(Samples!A100)),"",Samples!$A$100),Samples!A5)</f>
        <v>tug</v>
      </c>
      <c r="B22">
        <f>IF(A22="","",VLOOKUP(A22,Samples!$A$3:$D$100,4,FALSE))</f>
        <v>3.44</v>
      </c>
    </row>
    <row r="23" spans="1:12" x14ac:dyDescent="0.25">
      <c r="A23" s="10" t="str">
        <f>IF($A$22="","",IF(VLOOKUP($A$22,Samples!$A$3:$D$100,2,FALSE)='Intermediate Lookups'!$A2&amp;'Intermediate Lookups'!B$1,$A$22, ""))</f>
        <v/>
      </c>
      <c r="B23" s="10" t="str">
        <f>IF($A$22="","",IF(VLOOKUP($A$22,Samples!$A$3:$D$100,2,FALSE)='Intermediate Lookups'!$A2&amp;'Intermediate Lookups'!C$1,$A$22, ""))</f>
        <v/>
      </c>
      <c r="C23" s="10" t="str">
        <f>IF($A$22="","",IF(VLOOKUP($A$22,Samples!$A$3:$D$100,2,FALSE)='Intermediate Lookups'!$A2&amp;'Intermediate Lookups'!D$1,$A$22, ""))</f>
        <v/>
      </c>
      <c r="D23" s="10" t="str">
        <f>IF($A$22="","",IF(VLOOKUP($A$22,Samples!$A$3:$D$100,2,FALSE)='Intermediate Lookups'!$A2&amp;'Intermediate Lookups'!E$1,$A$22, ""))</f>
        <v/>
      </c>
      <c r="E23" s="10" t="str">
        <f>IF($A$22="","",IF(VLOOKUP($A$22,Samples!$A$3:$D$100,2,FALSE)='Intermediate Lookups'!$A2&amp;'Intermediate Lookups'!F$1,$A$22, ""))</f>
        <v/>
      </c>
      <c r="F23" s="10" t="str">
        <f>IF($A$22="","",IF(VLOOKUP($A$22,Samples!$A$3:$D$100,2,FALSE)='Intermediate Lookups'!$A2&amp;'Intermediate Lookups'!G$1,$A$22, ""))</f>
        <v/>
      </c>
      <c r="G23" s="10" t="str">
        <f>IF($A$22="","",IF(VLOOKUP($A$22,Samples!$A$3:$D$100,2,FALSE)='Intermediate Lookups'!$A2&amp;'Intermediate Lookups'!H$1,$A$22, ""))</f>
        <v/>
      </c>
      <c r="H23" s="10" t="str">
        <f>IF($A$22="","",IF(VLOOKUP($A$22,Samples!$A$3:$D$100,2,FALSE)='Intermediate Lookups'!$A2&amp;'Intermediate Lookups'!I$1,$A$22, ""))</f>
        <v/>
      </c>
      <c r="I23" s="10" t="str">
        <f>IF($A$22="","",IF(VLOOKUP($A$22,Samples!$A$3:$D$100,2,FALSE)='Intermediate Lookups'!$A2&amp;'Intermediate Lookups'!J$1,$A$22, ""))</f>
        <v/>
      </c>
      <c r="J23" s="10" t="str">
        <f>IF($A$22="","",IF(VLOOKUP($A$22,Samples!$A$3:$D$100,2,FALSE)='Intermediate Lookups'!$A2&amp;'Intermediate Lookups'!K$1,$A$22, ""))</f>
        <v/>
      </c>
      <c r="K23" s="10" t="str">
        <f>IF($A$22="","",IF(VLOOKUP($A$22,Samples!$A$3:$D$100,2,FALSE)='Intermediate Lookups'!$A2&amp;'Intermediate Lookups'!L$1,$A$22, ""))</f>
        <v/>
      </c>
      <c r="L23" s="10" t="str">
        <f>IF($A$22="","",IF(VLOOKUP($A$22,Samples!$A$3:$D$100,2,FALSE)='Intermediate Lookups'!$A2&amp;'Intermediate Lookups'!M$1,$A$22, ""))</f>
        <v/>
      </c>
    </row>
    <row r="24" spans="1:12" x14ac:dyDescent="0.25">
      <c r="A24" s="10" t="str">
        <f>IF($A$22="","",IF(VLOOKUP($A$22,Samples!$A$3:$D$100,2,FALSE)='Intermediate Lookups'!$A3&amp;'Intermediate Lookups'!B$1,$A$22, ""))</f>
        <v/>
      </c>
      <c r="B24" s="10" t="str">
        <f>IF($A$22="","",IF(VLOOKUP($A$22,Samples!$A$3:$D$100,2,FALSE)='Intermediate Lookups'!$A3&amp;'Intermediate Lookups'!C$1,$A$22, ""))</f>
        <v/>
      </c>
      <c r="C24" s="10" t="str">
        <f>IF($A$22="","",IF(VLOOKUP($A$22,Samples!$A$3:$D$100,2,FALSE)='Intermediate Lookups'!$A3&amp;'Intermediate Lookups'!D$1,$A$22, ""))</f>
        <v/>
      </c>
      <c r="D24" s="10" t="str">
        <f>IF($A$22="","",IF(VLOOKUP($A$22,Samples!$A$3:$D$100,2,FALSE)='Intermediate Lookups'!$A3&amp;'Intermediate Lookups'!E$1,$A$22, ""))</f>
        <v/>
      </c>
      <c r="E24" s="10" t="str">
        <f>IF($A$22="","",IF(VLOOKUP($A$22,Samples!$A$3:$D$100,2,FALSE)='Intermediate Lookups'!$A3&amp;'Intermediate Lookups'!F$1,$A$22, ""))</f>
        <v/>
      </c>
      <c r="F24" s="10" t="str">
        <f>IF($A$22="","",IF(VLOOKUP($A$22,Samples!$A$3:$D$100,2,FALSE)='Intermediate Lookups'!$A3&amp;'Intermediate Lookups'!G$1,$A$22, ""))</f>
        <v/>
      </c>
      <c r="G24" s="10" t="str">
        <f>IF($A$22="","",IF(VLOOKUP($A$22,Samples!$A$3:$D$100,2,FALSE)='Intermediate Lookups'!$A3&amp;'Intermediate Lookups'!H$1,$A$22, ""))</f>
        <v/>
      </c>
      <c r="H24" s="10" t="str">
        <f>IF($A$22="","",IF(VLOOKUP($A$22,Samples!$A$3:$D$100,2,FALSE)='Intermediate Lookups'!$A3&amp;'Intermediate Lookups'!I$1,$A$22, ""))</f>
        <v/>
      </c>
      <c r="I24" s="10" t="str">
        <f>IF($A$22="","",IF(VLOOKUP($A$22,Samples!$A$3:$D$100,2,FALSE)='Intermediate Lookups'!$A3&amp;'Intermediate Lookups'!J$1,$A$22, ""))</f>
        <v/>
      </c>
      <c r="J24" s="10" t="str">
        <f>IF($A$22="","",IF(VLOOKUP($A$22,Samples!$A$3:$D$100,2,FALSE)='Intermediate Lookups'!$A3&amp;'Intermediate Lookups'!K$1,$A$22, ""))</f>
        <v/>
      </c>
      <c r="K24" s="10" t="str">
        <f>IF($A$22="","",IF(VLOOKUP($A$22,Samples!$A$3:$D$100,2,FALSE)='Intermediate Lookups'!$A3&amp;'Intermediate Lookups'!L$1,$A$22, ""))</f>
        <v/>
      </c>
      <c r="L24" s="10" t="str">
        <f>IF($A$22="","",IF(VLOOKUP($A$22,Samples!$A$3:$D$100,2,FALSE)='Intermediate Lookups'!$A3&amp;'Intermediate Lookups'!M$1,$A$22, ""))</f>
        <v/>
      </c>
    </row>
    <row r="25" spans="1:12" x14ac:dyDescent="0.25">
      <c r="A25" s="10" t="str">
        <f>IF($A$22="","",IF(VLOOKUP($A$22,Samples!$A$3:$D$100,2,FALSE)='Intermediate Lookups'!$A4&amp;'Intermediate Lookups'!B$1,$A$22, ""))</f>
        <v/>
      </c>
      <c r="B25" s="10" t="str">
        <f>IF($A$22="","",IF(VLOOKUP($A$22,Samples!$A$3:$D$100,2,FALSE)='Intermediate Lookups'!$A4&amp;'Intermediate Lookups'!C$1,$A$22, ""))</f>
        <v/>
      </c>
      <c r="C25" s="10" t="str">
        <f>IF($A$22="","",IF(VLOOKUP($A$22,Samples!$A$3:$D$100,2,FALSE)='Intermediate Lookups'!$A4&amp;'Intermediate Lookups'!D$1,$A$22, ""))</f>
        <v/>
      </c>
      <c r="D25" s="10" t="str">
        <f>IF($A$22="","",IF(VLOOKUP($A$22,Samples!$A$3:$D$100,2,FALSE)='Intermediate Lookups'!$A4&amp;'Intermediate Lookups'!E$1,$A$22, ""))</f>
        <v/>
      </c>
      <c r="E25" s="10" t="str">
        <f>IF($A$22="","",IF(VLOOKUP($A$22,Samples!$A$3:$D$100,2,FALSE)='Intermediate Lookups'!$A4&amp;'Intermediate Lookups'!F$1,$A$22, ""))</f>
        <v/>
      </c>
      <c r="F25" s="10" t="str">
        <f>IF($A$22="","",IF(VLOOKUP($A$22,Samples!$A$3:$D$100,2,FALSE)='Intermediate Lookups'!$A4&amp;'Intermediate Lookups'!G$1,$A$22, ""))</f>
        <v/>
      </c>
      <c r="G25" s="10" t="str">
        <f>IF($A$22="","",IF(VLOOKUP($A$22,Samples!$A$3:$D$100,2,FALSE)='Intermediate Lookups'!$A4&amp;'Intermediate Lookups'!H$1,$A$22, ""))</f>
        <v/>
      </c>
      <c r="H25" s="10" t="str">
        <f>IF($A$22="","",IF(VLOOKUP($A$22,Samples!$A$3:$D$100,2,FALSE)='Intermediate Lookups'!$A4&amp;'Intermediate Lookups'!I$1,$A$22, ""))</f>
        <v/>
      </c>
      <c r="I25" s="10" t="str">
        <f>IF($A$22="","",IF(VLOOKUP($A$22,Samples!$A$3:$D$100,2,FALSE)='Intermediate Lookups'!$A4&amp;'Intermediate Lookups'!J$1,$A$22, ""))</f>
        <v/>
      </c>
      <c r="J25" s="10" t="str">
        <f>IF($A$22="","",IF(VLOOKUP($A$22,Samples!$A$3:$D$100,2,FALSE)='Intermediate Lookups'!$A4&amp;'Intermediate Lookups'!K$1,$A$22, ""))</f>
        <v/>
      </c>
      <c r="K25" s="10" t="str">
        <f>IF($A$22="","",IF(VLOOKUP($A$22,Samples!$A$3:$D$100,2,FALSE)='Intermediate Lookups'!$A4&amp;'Intermediate Lookups'!L$1,$A$22, ""))</f>
        <v/>
      </c>
      <c r="L25" s="10" t="str">
        <f>IF($A$22="","",IF(VLOOKUP($A$22,Samples!$A$3:$D$100,2,FALSE)='Intermediate Lookups'!$A4&amp;'Intermediate Lookups'!M$1,$A$22, ""))</f>
        <v/>
      </c>
    </row>
    <row r="26" spans="1:12" x14ac:dyDescent="0.25">
      <c r="A26" s="10" t="str">
        <f>IF($A$22="","",IF(VLOOKUP($A$22,Samples!$A$3:$D$100,2,FALSE)='Intermediate Lookups'!$A5&amp;'Intermediate Lookups'!B$1,$A$22, ""))</f>
        <v/>
      </c>
      <c r="B26" s="10" t="str">
        <f>IF($A$22="","",IF(VLOOKUP($A$22,Samples!$A$3:$D$100,2,FALSE)='Intermediate Lookups'!$A5&amp;'Intermediate Lookups'!C$1,$A$22, ""))</f>
        <v/>
      </c>
      <c r="C26" s="10" t="str">
        <f>IF($A$22="","",IF(VLOOKUP($A$22,Samples!$A$3:$D$100,2,FALSE)='Intermediate Lookups'!$A5&amp;'Intermediate Lookups'!D$1,$A$22, ""))</f>
        <v/>
      </c>
      <c r="D26" s="10" t="str">
        <f>IF($A$22="","",IF(VLOOKUP($A$22,Samples!$A$3:$D$100,2,FALSE)='Intermediate Lookups'!$A5&amp;'Intermediate Lookups'!E$1,$A$22, ""))</f>
        <v/>
      </c>
      <c r="E26" s="10" t="str">
        <f>IF($A$22="","",IF(VLOOKUP($A$22,Samples!$A$3:$D$100,2,FALSE)='Intermediate Lookups'!$A5&amp;'Intermediate Lookups'!F$1,$A$22, ""))</f>
        <v/>
      </c>
      <c r="F26" s="10" t="str">
        <f>IF($A$22="","",IF(VLOOKUP($A$22,Samples!$A$3:$D$100,2,FALSE)='Intermediate Lookups'!$A5&amp;'Intermediate Lookups'!G$1,$A$22, ""))</f>
        <v/>
      </c>
      <c r="G26" s="10" t="str">
        <f>IF($A$22="","",IF(VLOOKUP($A$22,Samples!$A$3:$D$100,2,FALSE)='Intermediate Lookups'!$A5&amp;'Intermediate Lookups'!H$1,$A$22, ""))</f>
        <v/>
      </c>
      <c r="H26" s="10" t="str">
        <f>IF($A$22="","",IF(VLOOKUP($A$22,Samples!$A$3:$D$100,2,FALSE)='Intermediate Lookups'!$A5&amp;'Intermediate Lookups'!I$1,$A$22, ""))</f>
        <v/>
      </c>
      <c r="I26" s="10" t="str">
        <f>IF($A$22="","",IF(VLOOKUP($A$22,Samples!$A$3:$D$100,2,FALSE)='Intermediate Lookups'!$A5&amp;'Intermediate Lookups'!J$1,$A$22, ""))</f>
        <v/>
      </c>
      <c r="J26" s="10" t="str">
        <f>IF($A$22="","",IF(VLOOKUP($A$22,Samples!$A$3:$D$100,2,FALSE)='Intermediate Lookups'!$A5&amp;'Intermediate Lookups'!K$1,$A$22, ""))</f>
        <v/>
      </c>
      <c r="K26" s="10" t="str">
        <f>IF($A$22="","",IF(VLOOKUP($A$22,Samples!$A$3:$D$100,2,FALSE)='Intermediate Lookups'!$A5&amp;'Intermediate Lookups'!L$1,$A$22, ""))</f>
        <v/>
      </c>
      <c r="L26" s="10" t="str">
        <f>IF($A$22="","",IF(VLOOKUP($A$22,Samples!$A$3:$D$100,2,FALSE)='Intermediate Lookups'!$A5&amp;'Intermediate Lookups'!M$1,$A$22, ""))</f>
        <v/>
      </c>
    </row>
    <row r="27" spans="1:12" x14ac:dyDescent="0.25">
      <c r="A27" s="10" t="str">
        <f>IF($A$22="","",IF(VLOOKUP($A$22,Samples!$A$3:$D$100,2,FALSE)='Intermediate Lookups'!$A6&amp;'Intermediate Lookups'!B$1,$A$22, ""))</f>
        <v/>
      </c>
      <c r="B27" s="10" t="str">
        <f>IF($A$22="","",IF(VLOOKUP($A$22,Samples!$A$3:$D$100,2,FALSE)='Intermediate Lookups'!$A6&amp;'Intermediate Lookups'!C$1,$A$22, ""))</f>
        <v/>
      </c>
      <c r="C27" s="10" t="str">
        <f>IF($A$22="","",IF(VLOOKUP($A$22,Samples!$A$3:$D$100,2,FALSE)='Intermediate Lookups'!$A6&amp;'Intermediate Lookups'!D$1,$A$22, ""))</f>
        <v/>
      </c>
      <c r="D27" s="10" t="str">
        <f>IF($A$22="","",IF(VLOOKUP($A$22,Samples!$A$3:$D$100,2,FALSE)='Intermediate Lookups'!$A6&amp;'Intermediate Lookups'!E$1,$A$22, ""))</f>
        <v/>
      </c>
      <c r="E27" s="10" t="str">
        <f>IF($A$22="","",IF(VLOOKUP($A$22,Samples!$A$3:$D$100,2,FALSE)='Intermediate Lookups'!$A6&amp;'Intermediate Lookups'!F$1,$A$22, ""))</f>
        <v/>
      </c>
      <c r="F27" s="10" t="str">
        <f>IF($A$22="","",IF(VLOOKUP($A$22,Samples!$A$3:$D$100,2,FALSE)='Intermediate Lookups'!$A6&amp;'Intermediate Lookups'!G$1,$A$22, ""))</f>
        <v/>
      </c>
      <c r="G27" s="10" t="str">
        <f>IF($A$22="","",IF(VLOOKUP($A$22,Samples!$A$3:$D$100,2,FALSE)='Intermediate Lookups'!$A6&amp;'Intermediate Lookups'!H$1,$A$22, ""))</f>
        <v/>
      </c>
      <c r="H27" s="10" t="str">
        <f>IF($A$22="","",IF(VLOOKUP($A$22,Samples!$A$3:$D$100,2,FALSE)='Intermediate Lookups'!$A6&amp;'Intermediate Lookups'!I$1,$A$22, ""))</f>
        <v/>
      </c>
      <c r="I27" s="10" t="str">
        <f>IF($A$22="","",IF(VLOOKUP($A$22,Samples!$A$3:$D$100,2,FALSE)='Intermediate Lookups'!$A6&amp;'Intermediate Lookups'!J$1,$A$22, ""))</f>
        <v/>
      </c>
      <c r="J27" s="10" t="str">
        <f>IF($A$22="","",IF(VLOOKUP($A$22,Samples!$A$3:$D$100,2,FALSE)='Intermediate Lookups'!$A6&amp;'Intermediate Lookups'!K$1,$A$22, ""))</f>
        <v/>
      </c>
      <c r="K27" s="10" t="str">
        <f>IF($A$22="","",IF(VLOOKUP($A$22,Samples!$A$3:$D$100,2,FALSE)='Intermediate Lookups'!$A6&amp;'Intermediate Lookups'!L$1,$A$22, ""))</f>
        <v/>
      </c>
      <c r="L27" s="10" t="str">
        <f>IF($A$22="","",IF(VLOOKUP($A$22,Samples!$A$3:$D$100,2,FALSE)='Intermediate Lookups'!$A6&amp;'Intermediate Lookups'!M$1,$A$22, ""))</f>
        <v/>
      </c>
    </row>
    <row r="28" spans="1:12" x14ac:dyDescent="0.25">
      <c r="A28" s="10" t="str">
        <f>IF($A$22="","",IF(VLOOKUP($A$22,Samples!$A$3:$D$100,2,FALSE)='Intermediate Lookups'!$A7&amp;'Intermediate Lookups'!B$1,$A$22, ""))</f>
        <v/>
      </c>
      <c r="B28" s="10" t="str">
        <f>IF($A$22="","",IF(VLOOKUP($A$22,Samples!$A$3:$D$100,2,FALSE)='Intermediate Lookups'!$A7&amp;'Intermediate Lookups'!C$1,$A$22, ""))</f>
        <v/>
      </c>
      <c r="C28" s="10" t="str">
        <f>IF($A$22="","",IF(VLOOKUP($A$22,Samples!$A$3:$D$100,2,FALSE)='Intermediate Lookups'!$A7&amp;'Intermediate Lookups'!D$1,$A$22, ""))</f>
        <v/>
      </c>
      <c r="D28" s="10" t="str">
        <f>IF($A$22="","",IF(VLOOKUP($A$22,Samples!$A$3:$D$100,2,FALSE)='Intermediate Lookups'!$A7&amp;'Intermediate Lookups'!E$1,$A$22, ""))</f>
        <v/>
      </c>
      <c r="E28" s="10" t="str">
        <f>IF($A$22="","",IF(VLOOKUP($A$22,Samples!$A$3:$D$100,2,FALSE)='Intermediate Lookups'!$A7&amp;'Intermediate Lookups'!F$1,$A$22, ""))</f>
        <v/>
      </c>
      <c r="F28" s="10" t="str">
        <f>IF($A$22="","",IF(VLOOKUP($A$22,Samples!$A$3:$D$100,2,FALSE)='Intermediate Lookups'!$A7&amp;'Intermediate Lookups'!G$1,$A$22, ""))</f>
        <v/>
      </c>
      <c r="G28" s="10" t="str">
        <f>IF($A$22="","",IF(VLOOKUP($A$22,Samples!$A$3:$D$100,2,FALSE)='Intermediate Lookups'!$A7&amp;'Intermediate Lookups'!H$1,$A$22, ""))</f>
        <v/>
      </c>
      <c r="H28" s="10" t="str">
        <f>IF($A$22="","",IF(VLOOKUP($A$22,Samples!$A$3:$D$100,2,FALSE)='Intermediate Lookups'!$A7&amp;'Intermediate Lookups'!I$1,$A$22, ""))</f>
        <v/>
      </c>
      <c r="I28" s="10" t="str">
        <f>IF($A$22="","",IF(VLOOKUP($A$22,Samples!$A$3:$D$100,2,FALSE)='Intermediate Lookups'!$A7&amp;'Intermediate Lookups'!J$1,$A$22, ""))</f>
        <v/>
      </c>
      <c r="J28" s="10" t="str">
        <f>IF($A$22="","",IF(VLOOKUP($A$22,Samples!$A$3:$D$100,2,FALSE)='Intermediate Lookups'!$A7&amp;'Intermediate Lookups'!K$1,$A$22, ""))</f>
        <v/>
      </c>
      <c r="K28" s="10" t="str">
        <f>IF($A$22="","",IF(VLOOKUP($A$22,Samples!$A$3:$D$100,2,FALSE)='Intermediate Lookups'!$A7&amp;'Intermediate Lookups'!L$1,$A$22, ""))</f>
        <v/>
      </c>
      <c r="L28" s="10" t="str">
        <f>IF($A$22="","",IF(VLOOKUP($A$22,Samples!$A$3:$D$100,2,FALSE)='Intermediate Lookups'!$A7&amp;'Intermediate Lookups'!M$1,$A$22, ""))</f>
        <v/>
      </c>
    </row>
    <row r="29" spans="1:12" x14ac:dyDescent="0.25">
      <c r="A29" s="10" t="str">
        <f>IF($A$22="","",IF(VLOOKUP($A$22,Samples!$A$3:$D$100,2,FALSE)='Intermediate Lookups'!$A8&amp;'Intermediate Lookups'!B$1,$A$22, ""))</f>
        <v/>
      </c>
      <c r="B29" s="10" t="str">
        <f>IF($A$22="","",IF(VLOOKUP($A$22,Samples!$A$3:$D$100,2,FALSE)='Intermediate Lookups'!$A8&amp;'Intermediate Lookups'!C$1,$A$22, ""))</f>
        <v/>
      </c>
      <c r="C29" s="10" t="str">
        <f>IF($A$22="","",IF(VLOOKUP($A$22,Samples!$A$3:$D$100,2,FALSE)='Intermediate Lookups'!$A8&amp;'Intermediate Lookups'!D$1,$A$22, ""))</f>
        <v>tug</v>
      </c>
      <c r="D29" s="10" t="str">
        <f>IF($A$22="","",IF(VLOOKUP($A$22,Samples!$A$3:$D$100,2,FALSE)='Intermediate Lookups'!$A8&amp;'Intermediate Lookups'!E$1,$A$22, ""))</f>
        <v/>
      </c>
      <c r="E29" s="10" t="str">
        <f>IF($A$22="","",IF(VLOOKUP($A$22,Samples!$A$3:$D$100,2,FALSE)='Intermediate Lookups'!$A8&amp;'Intermediate Lookups'!F$1,$A$22, ""))</f>
        <v/>
      </c>
      <c r="F29" s="10" t="str">
        <f>IF($A$22="","",IF(VLOOKUP($A$22,Samples!$A$3:$D$100,2,FALSE)='Intermediate Lookups'!$A8&amp;'Intermediate Lookups'!G$1,$A$22, ""))</f>
        <v/>
      </c>
      <c r="G29" s="10" t="str">
        <f>IF($A$22="","",IF(VLOOKUP($A$22,Samples!$A$3:$D$100,2,FALSE)='Intermediate Lookups'!$A8&amp;'Intermediate Lookups'!H$1,$A$22, ""))</f>
        <v/>
      </c>
      <c r="H29" s="10" t="str">
        <f>IF($A$22="","",IF(VLOOKUP($A$22,Samples!$A$3:$D$100,2,FALSE)='Intermediate Lookups'!$A8&amp;'Intermediate Lookups'!I$1,$A$22, ""))</f>
        <v/>
      </c>
      <c r="I29" s="10" t="str">
        <f>IF($A$22="","",IF(VLOOKUP($A$22,Samples!$A$3:$D$100,2,FALSE)='Intermediate Lookups'!$A8&amp;'Intermediate Lookups'!J$1,$A$22, ""))</f>
        <v/>
      </c>
      <c r="J29" s="10" t="str">
        <f>IF($A$22="","",IF(VLOOKUP($A$22,Samples!$A$3:$D$100,2,FALSE)='Intermediate Lookups'!$A8&amp;'Intermediate Lookups'!K$1,$A$22, ""))</f>
        <v/>
      </c>
      <c r="K29" s="10" t="str">
        <f>IF($A$22="","",IF(VLOOKUP($A$22,Samples!$A$3:$D$100,2,FALSE)='Intermediate Lookups'!$A8&amp;'Intermediate Lookups'!L$1,$A$22, ""))</f>
        <v/>
      </c>
      <c r="L29" s="10" t="str">
        <f>IF($A$22="","",IF(VLOOKUP($A$22,Samples!$A$3:$D$100,2,FALSE)='Intermediate Lookups'!$A8&amp;'Intermediate Lookups'!M$1,$A$22, ""))</f>
        <v/>
      </c>
    </row>
    <row r="30" spans="1:12" x14ac:dyDescent="0.25">
      <c r="A30" s="10" t="str">
        <f>IF($A$22="","",IF(VLOOKUP($A$22,Samples!$A$3:$D$100,2,FALSE)='Intermediate Lookups'!$A9&amp;'Intermediate Lookups'!B$1,$A$22, ""))</f>
        <v/>
      </c>
      <c r="B30" s="10" t="str">
        <f>IF($A$22="","",IF(VLOOKUP($A$22,Samples!$A$3:$D$100,2,FALSE)='Intermediate Lookups'!$A9&amp;'Intermediate Lookups'!C$1,$A$22, ""))</f>
        <v/>
      </c>
      <c r="C30" s="10" t="str">
        <f>IF($A$22="","",IF(VLOOKUP($A$22,Samples!$A$3:$D$100,2,FALSE)='Intermediate Lookups'!$A9&amp;'Intermediate Lookups'!D$1,$A$22, ""))</f>
        <v/>
      </c>
      <c r="D30" s="10" t="str">
        <f>IF($A$22="","",IF(VLOOKUP($A$22,Samples!$A$3:$D$100,2,FALSE)='Intermediate Lookups'!$A9&amp;'Intermediate Lookups'!E$1,$A$22, ""))</f>
        <v/>
      </c>
      <c r="E30" s="10" t="str">
        <f>IF($A$22="","",IF(VLOOKUP($A$22,Samples!$A$3:$D$100,2,FALSE)='Intermediate Lookups'!$A9&amp;'Intermediate Lookups'!F$1,$A$22, ""))</f>
        <v/>
      </c>
      <c r="F30" s="10" t="str">
        <f>IF($A$22="","",IF(VLOOKUP($A$22,Samples!$A$3:$D$100,2,FALSE)='Intermediate Lookups'!$A9&amp;'Intermediate Lookups'!G$1,$A$22, ""))</f>
        <v/>
      </c>
      <c r="G30" s="10" t="str">
        <f>IF($A$22="","",IF(VLOOKUP($A$22,Samples!$A$3:$D$100,2,FALSE)='Intermediate Lookups'!$A9&amp;'Intermediate Lookups'!H$1,$A$22, ""))</f>
        <v/>
      </c>
      <c r="H30" s="10" t="str">
        <f>IF($A$22="","",IF(VLOOKUP($A$22,Samples!$A$3:$D$100,2,FALSE)='Intermediate Lookups'!$A9&amp;'Intermediate Lookups'!I$1,$A$22, ""))</f>
        <v/>
      </c>
      <c r="I30" s="10" t="str">
        <f>IF($A$22="","",IF(VLOOKUP($A$22,Samples!$A$3:$D$100,2,FALSE)='Intermediate Lookups'!$A9&amp;'Intermediate Lookups'!J$1,$A$22, ""))</f>
        <v/>
      </c>
      <c r="J30" s="10" t="str">
        <f>IF($A$22="","",IF(VLOOKUP($A$22,Samples!$A$3:$D$100,2,FALSE)='Intermediate Lookups'!$A9&amp;'Intermediate Lookups'!K$1,$A$22, ""))</f>
        <v/>
      </c>
      <c r="K30" s="10" t="str">
        <f>IF($A$22="","",IF(VLOOKUP($A$22,Samples!$A$3:$D$100,2,FALSE)='Intermediate Lookups'!$A9&amp;'Intermediate Lookups'!L$1,$A$22, ""))</f>
        <v/>
      </c>
      <c r="L30" s="10" t="str">
        <f>IF($A$22="","",IF(VLOOKUP($A$22,Samples!$A$3:$D$100,2,FALSE)='Intermediate Lookups'!$A9&amp;'Intermediate Lookups'!M$1,$A$22, ""))</f>
        <v/>
      </c>
    </row>
    <row r="32" spans="1:12" x14ac:dyDescent="0.25">
      <c r="A32" t="str">
        <f>IF(ISBLANK(Samples!A6),IF(OR(A22="",A22=Samples!$A$100,ISBLANK(Samples!A100)),"",Samples!$A$100),Samples!A6)</f>
        <v>uke</v>
      </c>
      <c r="B32">
        <f>IF(A32="","",VLOOKUP(A32,Samples!$A$3:$D$100,4,FALSE))</f>
        <v>3.3</v>
      </c>
    </row>
    <row r="33" spans="1:12" x14ac:dyDescent="0.25">
      <c r="A33" s="10" t="str">
        <f>IF($A$32="","",IF(VLOOKUP($A$32,Samples!$A$3:$D$100,2,FALSE)='Intermediate Lookups'!$A2&amp;'Intermediate Lookups'!B$1,$A$32, ""))</f>
        <v/>
      </c>
      <c r="B33" s="10" t="str">
        <f>IF($A$32="","",IF(VLOOKUP($A$32,Samples!$A$3:$D$100,2,FALSE)='Intermediate Lookups'!$A2&amp;'Intermediate Lookups'!C$1,$A$32, ""))</f>
        <v/>
      </c>
      <c r="C33" s="10" t="str">
        <f>IF($A$32="","",IF(VLOOKUP($A$32,Samples!$A$3:$D$100,2,FALSE)='Intermediate Lookups'!$A2&amp;'Intermediate Lookups'!D$1,$A$32, ""))</f>
        <v/>
      </c>
      <c r="D33" s="10" t="str">
        <f>IF($A$32="","",IF(VLOOKUP($A$32,Samples!$A$3:$D$100,2,FALSE)='Intermediate Lookups'!$A2&amp;'Intermediate Lookups'!E$1,$A$32, ""))</f>
        <v/>
      </c>
      <c r="E33" s="10" t="str">
        <f>IF($A$32="","",IF(VLOOKUP($A$32,Samples!$A$3:$D$100,2,FALSE)='Intermediate Lookups'!$A2&amp;'Intermediate Lookups'!F$1,$A$32, ""))</f>
        <v/>
      </c>
      <c r="F33" s="10" t="str">
        <f>IF($A$32="","",IF(VLOOKUP($A$32,Samples!$A$3:$D$100,2,FALSE)='Intermediate Lookups'!$A2&amp;'Intermediate Lookups'!G$1,$A$32, ""))</f>
        <v/>
      </c>
      <c r="G33" s="10" t="str">
        <f>IF($A$32="","",IF(VLOOKUP($A$32,Samples!$A$3:$D$100,2,FALSE)='Intermediate Lookups'!$A2&amp;'Intermediate Lookups'!H$1,$A$32, ""))</f>
        <v/>
      </c>
      <c r="H33" s="10" t="str">
        <f>IF($A$32="","",IF(VLOOKUP($A$32,Samples!$A$3:$D$100,2,FALSE)='Intermediate Lookups'!$A2&amp;'Intermediate Lookups'!I$1,$A$32, ""))</f>
        <v/>
      </c>
      <c r="I33" s="10" t="str">
        <f>IF($A$32="","",IF(VLOOKUP($A$32,Samples!$A$3:$D$100,2,FALSE)='Intermediate Lookups'!$A2&amp;'Intermediate Lookups'!J$1,$A$32, ""))</f>
        <v/>
      </c>
      <c r="J33" s="10" t="str">
        <f>IF($A$32="","",IF(VLOOKUP($A$32,Samples!$A$3:$D$100,2,FALSE)='Intermediate Lookups'!$A2&amp;'Intermediate Lookups'!K$1,$A$32, ""))</f>
        <v/>
      </c>
      <c r="K33" s="10" t="str">
        <f>IF($A$32="","",IF(VLOOKUP($A$32,Samples!$A$3:$D$100,2,FALSE)='Intermediate Lookups'!$A2&amp;'Intermediate Lookups'!L$1,$A$32, ""))</f>
        <v/>
      </c>
      <c r="L33" s="10" t="str">
        <f>IF($A$32="","",IF(VLOOKUP($A$32,Samples!$A$3:$D$100,2,FALSE)='Intermediate Lookups'!$A2&amp;'Intermediate Lookups'!M$1,$A$32, ""))</f>
        <v/>
      </c>
    </row>
    <row r="34" spans="1:12" x14ac:dyDescent="0.25">
      <c r="A34" s="10" t="str">
        <f>IF($A$32="","",IF(VLOOKUP($A$32,Samples!$A$3:$D$100,2,FALSE)='Intermediate Lookups'!$A3&amp;'Intermediate Lookups'!B$1,$A$32, ""))</f>
        <v/>
      </c>
      <c r="B34" s="10" t="str">
        <f>IF($A$32="","",IF(VLOOKUP($A$32,Samples!$A$3:$D$100,2,FALSE)='Intermediate Lookups'!$A3&amp;'Intermediate Lookups'!C$1,$A$32, ""))</f>
        <v/>
      </c>
      <c r="C34" s="10" t="str">
        <f>IF($A$32="","",IF(VLOOKUP($A$32,Samples!$A$3:$D$100,2,FALSE)='Intermediate Lookups'!$A3&amp;'Intermediate Lookups'!D$1,$A$32, ""))</f>
        <v/>
      </c>
      <c r="D34" s="10" t="str">
        <f>IF($A$32="","",IF(VLOOKUP($A$32,Samples!$A$3:$D$100,2,FALSE)='Intermediate Lookups'!$A3&amp;'Intermediate Lookups'!E$1,$A$32, ""))</f>
        <v/>
      </c>
      <c r="E34" s="10" t="str">
        <f>IF($A$32="","",IF(VLOOKUP($A$32,Samples!$A$3:$D$100,2,FALSE)='Intermediate Lookups'!$A3&amp;'Intermediate Lookups'!F$1,$A$32, ""))</f>
        <v/>
      </c>
      <c r="F34" s="10" t="str">
        <f>IF($A$32="","",IF(VLOOKUP($A$32,Samples!$A$3:$D$100,2,FALSE)='Intermediate Lookups'!$A3&amp;'Intermediate Lookups'!G$1,$A$32, ""))</f>
        <v/>
      </c>
      <c r="G34" s="10" t="str">
        <f>IF($A$32="","",IF(VLOOKUP($A$32,Samples!$A$3:$D$100,2,FALSE)='Intermediate Lookups'!$A3&amp;'Intermediate Lookups'!H$1,$A$32, ""))</f>
        <v/>
      </c>
      <c r="H34" s="10" t="str">
        <f>IF($A$32="","",IF(VLOOKUP($A$32,Samples!$A$3:$D$100,2,FALSE)='Intermediate Lookups'!$A3&amp;'Intermediate Lookups'!I$1,$A$32, ""))</f>
        <v/>
      </c>
      <c r="I34" s="10" t="str">
        <f>IF($A$32="","",IF(VLOOKUP($A$32,Samples!$A$3:$D$100,2,FALSE)='Intermediate Lookups'!$A3&amp;'Intermediate Lookups'!J$1,$A$32, ""))</f>
        <v/>
      </c>
      <c r="J34" s="10" t="str">
        <f>IF($A$32="","",IF(VLOOKUP($A$32,Samples!$A$3:$D$100,2,FALSE)='Intermediate Lookups'!$A3&amp;'Intermediate Lookups'!K$1,$A$32, ""))</f>
        <v/>
      </c>
      <c r="K34" s="10" t="str">
        <f>IF($A$32="","",IF(VLOOKUP($A$32,Samples!$A$3:$D$100,2,FALSE)='Intermediate Lookups'!$A3&amp;'Intermediate Lookups'!L$1,$A$32, ""))</f>
        <v/>
      </c>
      <c r="L34" s="10" t="str">
        <f>IF($A$32="","",IF(VLOOKUP($A$32,Samples!$A$3:$D$100,2,FALSE)='Intermediate Lookups'!$A3&amp;'Intermediate Lookups'!M$1,$A$32, ""))</f>
        <v/>
      </c>
    </row>
    <row r="35" spans="1:12" x14ac:dyDescent="0.25">
      <c r="A35" s="10" t="str">
        <f>IF($A$32="","",IF(VLOOKUP($A$32,Samples!$A$3:$D$100,2,FALSE)='Intermediate Lookups'!$A4&amp;'Intermediate Lookups'!B$1,$A$32, ""))</f>
        <v/>
      </c>
      <c r="B35" s="10" t="str">
        <f>IF($A$32="","",IF(VLOOKUP($A$32,Samples!$A$3:$D$100,2,FALSE)='Intermediate Lookups'!$A4&amp;'Intermediate Lookups'!C$1,$A$32, ""))</f>
        <v/>
      </c>
      <c r="C35" s="10" t="str">
        <f>IF($A$32="","",IF(VLOOKUP($A$32,Samples!$A$3:$D$100,2,FALSE)='Intermediate Lookups'!$A4&amp;'Intermediate Lookups'!D$1,$A$32, ""))</f>
        <v/>
      </c>
      <c r="D35" s="10" t="str">
        <f>IF($A$32="","",IF(VLOOKUP($A$32,Samples!$A$3:$D$100,2,FALSE)='Intermediate Lookups'!$A4&amp;'Intermediate Lookups'!E$1,$A$32, ""))</f>
        <v/>
      </c>
      <c r="E35" s="10" t="str">
        <f>IF($A$32="","",IF(VLOOKUP($A$32,Samples!$A$3:$D$100,2,FALSE)='Intermediate Lookups'!$A4&amp;'Intermediate Lookups'!F$1,$A$32, ""))</f>
        <v/>
      </c>
      <c r="F35" s="10" t="str">
        <f>IF($A$32="","",IF(VLOOKUP($A$32,Samples!$A$3:$D$100,2,FALSE)='Intermediate Lookups'!$A4&amp;'Intermediate Lookups'!G$1,$A$32, ""))</f>
        <v/>
      </c>
      <c r="G35" s="10" t="str">
        <f>IF($A$32="","",IF(VLOOKUP($A$32,Samples!$A$3:$D$100,2,FALSE)='Intermediate Lookups'!$A4&amp;'Intermediate Lookups'!H$1,$A$32, ""))</f>
        <v/>
      </c>
      <c r="H35" s="10" t="str">
        <f>IF($A$32="","",IF(VLOOKUP($A$32,Samples!$A$3:$D$100,2,FALSE)='Intermediate Lookups'!$A4&amp;'Intermediate Lookups'!I$1,$A$32, ""))</f>
        <v/>
      </c>
      <c r="I35" s="10" t="str">
        <f>IF($A$32="","",IF(VLOOKUP($A$32,Samples!$A$3:$D$100,2,FALSE)='Intermediate Lookups'!$A4&amp;'Intermediate Lookups'!J$1,$A$32, ""))</f>
        <v/>
      </c>
      <c r="J35" s="10" t="str">
        <f>IF($A$32="","",IF(VLOOKUP($A$32,Samples!$A$3:$D$100,2,FALSE)='Intermediate Lookups'!$A4&amp;'Intermediate Lookups'!K$1,$A$32, ""))</f>
        <v/>
      </c>
      <c r="K35" s="10" t="str">
        <f>IF($A$32="","",IF(VLOOKUP($A$32,Samples!$A$3:$D$100,2,FALSE)='Intermediate Lookups'!$A4&amp;'Intermediate Lookups'!L$1,$A$32, ""))</f>
        <v/>
      </c>
      <c r="L35" s="10" t="str">
        <f>IF($A$32="","",IF(VLOOKUP($A$32,Samples!$A$3:$D$100,2,FALSE)='Intermediate Lookups'!$A4&amp;'Intermediate Lookups'!M$1,$A$32, ""))</f>
        <v/>
      </c>
    </row>
    <row r="36" spans="1:12" x14ac:dyDescent="0.25">
      <c r="A36" s="10" t="str">
        <f>IF($A$32="","",IF(VLOOKUP($A$32,Samples!$A$3:$D$100,2,FALSE)='Intermediate Lookups'!$A5&amp;'Intermediate Lookups'!B$1,$A$32, ""))</f>
        <v/>
      </c>
      <c r="B36" s="10" t="str">
        <f>IF($A$32="","",IF(VLOOKUP($A$32,Samples!$A$3:$D$100,2,FALSE)='Intermediate Lookups'!$A5&amp;'Intermediate Lookups'!C$1,$A$32, ""))</f>
        <v/>
      </c>
      <c r="C36" s="10" t="str">
        <f>IF($A$32="","",IF(VLOOKUP($A$32,Samples!$A$3:$D$100,2,FALSE)='Intermediate Lookups'!$A5&amp;'Intermediate Lookups'!D$1,$A$32, ""))</f>
        <v/>
      </c>
      <c r="D36" s="10" t="str">
        <f>IF($A$32="","",IF(VLOOKUP($A$32,Samples!$A$3:$D$100,2,FALSE)='Intermediate Lookups'!$A5&amp;'Intermediate Lookups'!E$1,$A$32, ""))</f>
        <v/>
      </c>
      <c r="E36" s="10" t="str">
        <f>IF($A$32="","",IF(VLOOKUP($A$32,Samples!$A$3:$D$100,2,FALSE)='Intermediate Lookups'!$A5&amp;'Intermediate Lookups'!F$1,$A$32, ""))</f>
        <v/>
      </c>
      <c r="F36" s="10" t="str">
        <f>IF($A$32="","",IF(VLOOKUP($A$32,Samples!$A$3:$D$100,2,FALSE)='Intermediate Lookups'!$A5&amp;'Intermediate Lookups'!G$1,$A$32, ""))</f>
        <v/>
      </c>
      <c r="G36" s="10" t="str">
        <f>IF($A$32="","",IF(VLOOKUP($A$32,Samples!$A$3:$D$100,2,FALSE)='Intermediate Lookups'!$A5&amp;'Intermediate Lookups'!H$1,$A$32, ""))</f>
        <v/>
      </c>
      <c r="H36" s="10" t="str">
        <f>IF($A$32="","",IF(VLOOKUP($A$32,Samples!$A$3:$D$100,2,FALSE)='Intermediate Lookups'!$A5&amp;'Intermediate Lookups'!I$1,$A$32, ""))</f>
        <v/>
      </c>
      <c r="I36" s="10" t="str">
        <f>IF($A$32="","",IF(VLOOKUP($A$32,Samples!$A$3:$D$100,2,FALSE)='Intermediate Lookups'!$A5&amp;'Intermediate Lookups'!J$1,$A$32, ""))</f>
        <v/>
      </c>
      <c r="J36" s="10" t="str">
        <f>IF($A$32="","",IF(VLOOKUP($A$32,Samples!$A$3:$D$100,2,FALSE)='Intermediate Lookups'!$A5&amp;'Intermediate Lookups'!K$1,$A$32, ""))</f>
        <v/>
      </c>
      <c r="K36" s="10" t="str">
        <f>IF($A$32="","",IF(VLOOKUP($A$32,Samples!$A$3:$D$100,2,FALSE)='Intermediate Lookups'!$A5&amp;'Intermediate Lookups'!L$1,$A$32, ""))</f>
        <v/>
      </c>
      <c r="L36" s="10" t="str">
        <f>IF($A$32="","",IF(VLOOKUP($A$32,Samples!$A$3:$D$100,2,FALSE)='Intermediate Lookups'!$A5&amp;'Intermediate Lookups'!M$1,$A$32, ""))</f>
        <v/>
      </c>
    </row>
    <row r="37" spans="1:12" x14ac:dyDescent="0.25">
      <c r="A37" s="10" t="str">
        <f>IF($A$32="","",IF(VLOOKUP($A$32,Samples!$A$3:$D$100,2,FALSE)='Intermediate Lookups'!$A6&amp;'Intermediate Lookups'!B$1,$A$32, ""))</f>
        <v/>
      </c>
      <c r="B37" s="10" t="str">
        <f>IF($A$32="","",IF(VLOOKUP($A$32,Samples!$A$3:$D$100,2,FALSE)='Intermediate Lookups'!$A6&amp;'Intermediate Lookups'!C$1,$A$32, ""))</f>
        <v/>
      </c>
      <c r="C37" s="10" t="str">
        <f>IF($A$32="","",IF(VLOOKUP($A$32,Samples!$A$3:$D$100,2,FALSE)='Intermediate Lookups'!$A6&amp;'Intermediate Lookups'!D$1,$A$32, ""))</f>
        <v/>
      </c>
      <c r="D37" s="10" t="str">
        <f>IF($A$32="","",IF(VLOOKUP($A$32,Samples!$A$3:$D$100,2,FALSE)='Intermediate Lookups'!$A6&amp;'Intermediate Lookups'!E$1,$A$32, ""))</f>
        <v/>
      </c>
      <c r="E37" s="10" t="str">
        <f>IF($A$32="","",IF(VLOOKUP($A$32,Samples!$A$3:$D$100,2,FALSE)='Intermediate Lookups'!$A6&amp;'Intermediate Lookups'!F$1,$A$32, ""))</f>
        <v/>
      </c>
      <c r="F37" s="10" t="str">
        <f>IF($A$32="","",IF(VLOOKUP($A$32,Samples!$A$3:$D$100,2,FALSE)='Intermediate Lookups'!$A6&amp;'Intermediate Lookups'!G$1,$A$32, ""))</f>
        <v/>
      </c>
      <c r="G37" s="10" t="str">
        <f>IF($A$32="","",IF(VLOOKUP($A$32,Samples!$A$3:$D$100,2,FALSE)='Intermediate Lookups'!$A6&amp;'Intermediate Lookups'!H$1,$A$32, ""))</f>
        <v/>
      </c>
      <c r="H37" s="10" t="str">
        <f>IF($A$32="","",IF(VLOOKUP($A$32,Samples!$A$3:$D$100,2,FALSE)='Intermediate Lookups'!$A6&amp;'Intermediate Lookups'!I$1,$A$32, ""))</f>
        <v/>
      </c>
      <c r="I37" s="10" t="str">
        <f>IF($A$32="","",IF(VLOOKUP($A$32,Samples!$A$3:$D$100,2,FALSE)='Intermediate Lookups'!$A6&amp;'Intermediate Lookups'!J$1,$A$32, ""))</f>
        <v/>
      </c>
      <c r="J37" s="10" t="str">
        <f>IF($A$32="","",IF(VLOOKUP($A$32,Samples!$A$3:$D$100,2,FALSE)='Intermediate Lookups'!$A6&amp;'Intermediate Lookups'!K$1,$A$32, ""))</f>
        <v/>
      </c>
      <c r="K37" s="10" t="str">
        <f>IF($A$32="","",IF(VLOOKUP($A$32,Samples!$A$3:$D$100,2,FALSE)='Intermediate Lookups'!$A6&amp;'Intermediate Lookups'!L$1,$A$32, ""))</f>
        <v/>
      </c>
      <c r="L37" s="10" t="str">
        <f>IF($A$32="","",IF(VLOOKUP($A$32,Samples!$A$3:$D$100,2,FALSE)='Intermediate Lookups'!$A6&amp;'Intermediate Lookups'!M$1,$A$32, ""))</f>
        <v/>
      </c>
    </row>
    <row r="38" spans="1:12" x14ac:dyDescent="0.25">
      <c r="A38" s="10" t="str">
        <f>IF($A$32="","",IF(VLOOKUP($A$32,Samples!$A$3:$D$100,2,FALSE)='Intermediate Lookups'!$A7&amp;'Intermediate Lookups'!B$1,$A$32, ""))</f>
        <v/>
      </c>
      <c r="B38" s="10" t="str">
        <f>IF($A$32="","",IF(VLOOKUP($A$32,Samples!$A$3:$D$100,2,FALSE)='Intermediate Lookups'!$A7&amp;'Intermediate Lookups'!C$1,$A$32, ""))</f>
        <v/>
      </c>
      <c r="C38" s="10" t="str">
        <f>IF($A$32="","",IF(VLOOKUP($A$32,Samples!$A$3:$D$100,2,FALSE)='Intermediate Lookups'!$A7&amp;'Intermediate Lookups'!D$1,$A$32, ""))</f>
        <v/>
      </c>
      <c r="D38" s="10" t="str">
        <f>IF($A$32="","",IF(VLOOKUP($A$32,Samples!$A$3:$D$100,2,FALSE)='Intermediate Lookups'!$A7&amp;'Intermediate Lookups'!E$1,$A$32, ""))</f>
        <v/>
      </c>
      <c r="E38" s="10" t="str">
        <f>IF($A$32="","",IF(VLOOKUP($A$32,Samples!$A$3:$D$100,2,FALSE)='Intermediate Lookups'!$A7&amp;'Intermediate Lookups'!F$1,$A$32, ""))</f>
        <v/>
      </c>
      <c r="F38" s="10" t="str">
        <f>IF($A$32="","",IF(VLOOKUP($A$32,Samples!$A$3:$D$100,2,FALSE)='Intermediate Lookups'!$A7&amp;'Intermediate Lookups'!G$1,$A$32, ""))</f>
        <v/>
      </c>
      <c r="G38" s="10" t="str">
        <f>IF($A$32="","",IF(VLOOKUP($A$32,Samples!$A$3:$D$100,2,FALSE)='Intermediate Lookups'!$A7&amp;'Intermediate Lookups'!H$1,$A$32, ""))</f>
        <v/>
      </c>
      <c r="H38" s="10" t="str">
        <f>IF($A$32="","",IF(VLOOKUP($A$32,Samples!$A$3:$D$100,2,FALSE)='Intermediate Lookups'!$A7&amp;'Intermediate Lookups'!I$1,$A$32, ""))</f>
        <v/>
      </c>
      <c r="I38" s="10" t="str">
        <f>IF($A$32="","",IF(VLOOKUP($A$32,Samples!$A$3:$D$100,2,FALSE)='Intermediate Lookups'!$A7&amp;'Intermediate Lookups'!J$1,$A$32, ""))</f>
        <v/>
      </c>
      <c r="J38" s="10" t="str">
        <f>IF($A$32="","",IF(VLOOKUP($A$32,Samples!$A$3:$D$100,2,FALSE)='Intermediate Lookups'!$A7&amp;'Intermediate Lookups'!K$1,$A$32, ""))</f>
        <v/>
      </c>
      <c r="K38" s="10" t="str">
        <f>IF($A$32="","",IF(VLOOKUP($A$32,Samples!$A$3:$D$100,2,FALSE)='Intermediate Lookups'!$A7&amp;'Intermediate Lookups'!L$1,$A$32, ""))</f>
        <v/>
      </c>
      <c r="L38" s="10" t="str">
        <f>IF($A$32="","",IF(VLOOKUP($A$32,Samples!$A$3:$D$100,2,FALSE)='Intermediate Lookups'!$A7&amp;'Intermediate Lookups'!M$1,$A$32, ""))</f>
        <v/>
      </c>
    </row>
    <row r="39" spans="1:12" x14ac:dyDescent="0.25">
      <c r="A39" s="10" t="str">
        <f>IF($A$32="","",IF(VLOOKUP($A$32,Samples!$A$3:$D$100,2,FALSE)='Intermediate Lookups'!$A8&amp;'Intermediate Lookups'!B$1,$A$32, ""))</f>
        <v/>
      </c>
      <c r="B39" s="10" t="str">
        <f>IF($A$32="","",IF(VLOOKUP($A$32,Samples!$A$3:$D$100,2,FALSE)='Intermediate Lookups'!$A8&amp;'Intermediate Lookups'!C$1,$A$32, ""))</f>
        <v/>
      </c>
      <c r="C39" s="10" t="str">
        <f>IF($A$32="","",IF(VLOOKUP($A$32,Samples!$A$3:$D$100,2,FALSE)='Intermediate Lookups'!$A8&amp;'Intermediate Lookups'!D$1,$A$32, ""))</f>
        <v/>
      </c>
      <c r="D39" s="10" t="str">
        <f>IF($A$32="","",IF(VLOOKUP($A$32,Samples!$A$3:$D$100,2,FALSE)='Intermediate Lookups'!$A8&amp;'Intermediate Lookups'!E$1,$A$32, ""))</f>
        <v/>
      </c>
      <c r="E39" s="10" t="str">
        <f>IF($A$32="","",IF(VLOOKUP($A$32,Samples!$A$3:$D$100,2,FALSE)='Intermediate Lookups'!$A8&amp;'Intermediate Lookups'!F$1,$A$32, ""))</f>
        <v/>
      </c>
      <c r="F39" s="10" t="str">
        <f>IF($A$32="","",IF(VLOOKUP($A$32,Samples!$A$3:$D$100,2,FALSE)='Intermediate Lookups'!$A8&amp;'Intermediate Lookups'!G$1,$A$32, ""))</f>
        <v/>
      </c>
      <c r="G39" s="10" t="str">
        <f>IF($A$32="","",IF(VLOOKUP($A$32,Samples!$A$3:$D$100,2,FALSE)='Intermediate Lookups'!$A8&amp;'Intermediate Lookups'!H$1,$A$32, ""))</f>
        <v/>
      </c>
      <c r="H39" s="10" t="str">
        <f>IF($A$32="","",IF(VLOOKUP($A$32,Samples!$A$3:$D$100,2,FALSE)='Intermediate Lookups'!$A8&amp;'Intermediate Lookups'!I$1,$A$32, ""))</f>
        <v/>
      </c>
      <c r="I39" s="10" t="str">
        <f>IF($A$32="","",IF(VLOOKUP($A$32,Samples!$A$3:$D$100,2,FALSE)='Intermediate Lookups'!$A8&amp;'Intermediate Lookups'!J$1,$A$32, ""))</f>
        <v/>
      </c>
      <c r="J39" s="10" t="str">
        <f>IF($A$32="","",IF(VLOOKUP($A$32,Samples!$A$3:$D$100,2,FALSE)='Intermediate Lookups'!$A8&amp;'Intermediate Lookups'!K$1,$A$32, ""))</f>
        <v/>
      </c>
      <c r="K39" s="10" t="str">
        <f>IF($A$32="","",IF(VLOOKUP($A$32,Samples!$A$3:$D$100,2,FALSE)='Intermediate Lookups'!$A8&amp;'Intermediate Lookups'!L$1,$A$32, ""))</f>
        <v/>
      </c>
      <c r="L39" s="10" t="str">
        <f>IF($A$32="","",IF(VLOOKUP($A$32,Samples!$A$3:$D$100,2,FALSE)='Intermediate Lookups'!$A8&amp;'Intermediate Lookups'!M$1,$A$32, ""))</f>
        <v/>
      </c>
    </row>
    <row r="40" spans="1:12" x14ac:dyDescent="0.25">
      <c r="A40" s="10" t="str">
        <f>IF($A$32="","",IF(VLOOKUP($A$32,Samples!$A$3:$D$100,2,FALSE)='Intermediate Lookups'!$A9&amp;'Intermediate Lookups'!B$1,$A$32, ""))</f>
        <v/>
      </c>
      <c r="B40" s="10" t="str">
        <f>IF($A$32="","",IF(VLOOKUP($A$32,Samples!$A$3:$D$100,2,FALSE)='Intermediate Lookups'!$A9&amp;'Intermediate Lookups'!C$1,$A$32, ""))</f>
        <v/>
      </c>
      <c r="C40" s="10" t="str">
        <f>IF($A$32="","",IF(VLOOKUP($A$32,Samples!$A$3:$D$100,2,FALSE)='Intermediate Lookups'!$A9&amp;'Intermediate Lookups'!D$1,$A$32, ""))</f>
        <v>uke</v>
      </c>
      <c r="D40" s="10" t="str">
        <f>IF($A$32="","",IF(VLOOKUP($A$32,Samples!$A$3:$D$100,2,FALSE)='Intermediate Lookups'!$A9&amp;'Intermediate Lookups'!E$1,$A$32, ""))</f>
        <v/>
      </c>
      <c r="E40" s="10" t="str">
        <f>IF($A$32="","",IF(VLOOKUP($A$32,Samples!$A$3:$D$100,2,FALSE)='Intermediate Lookups'!$A9&amp;'Intermediate Lookups'!F$1,$A$32, ""))</f>
        <v/>
      </c>
      <c r="F40" s="10" t="str">
        <f>IF($A$32="","",IF(VLOOKUP($A$32,Samples!$A$3:$D$100,2,FALSE)='Intermediate Lookups'!$A9&amp;'Intermediate Lookups'!G$1,$A$32, ""))</f>
        <v/>
      </c>
      <c r="G40" s="10" t="str">
        <f>IF($A$32="","",IF(VLOOKUP($A$32,Samples!$A$3:$D$100,2,FALSE)='Intermediate Lookups'!$A9&amp;'Intermediate Lookups'!H$1,$A$32, ""))</f>
        <v/>
      </c>
      <c r="H40" s="10" t="str">
        <f>IF($A$32="","",IF(VLOOKUP($A$32,Samples!$A$3:$D$100,2,FALSE)='Intermediate Lookups'!$A9&amp;'Intermediate Lookups'!I$1,$A$32, ""))</f>
        <v/>
      </c>
      <c r="I40" s="10" t="str">
        <f>IF($A$32="","",IF(VLOOKUP($A$32,Samples!$A$3:$D$100,2,FALSE)='Intermediate Lookups'!$A9&amp;'Intermediate Lookups'!J$1,$A$32, ""))</f>
        <v/>
      </c>
      <c r="J40" s="10" t="str">
        <f>IF($A$32="","",IF(VLOOKUP($A$32,Samples!$A$3:$D$100,2,FALSE)='Intermediate Lookups'!$A9&amp;'Intermediate Lookups'!K$1,$A$32, ""))</f>
        <v/>
      </c>
      <c r="K40" s="10" t="str">
        <f>IF($A$32="","",IF(VLOOKUP($A$32,Samples!$A$3:$D$100,2,FALSE)='Intermediate Lookups'!$A9&amp;'Intermediate Lookups'!L$1,$A$32, ""))</f>
        <v/>
      </c>
      <c r="L40" s="10" t="str">
        <f>IF($A$32="","",IF(VLOOKUP($A$32,Samples!$A$3:$D$100,2,FALSE)='Intermediate Lookups'!$A9&amp;'Intermediate Lookups'!M$1,$A$32, ""))</f>
        <v/>
      </c>
    </row>
    <row r="42" spans="1:12" x14ac:dyDescent="0.25">
      <c r="A42" t="str">
        <f>IF(ISBLANK(Samples!A7),IF(OR(A32="",A32=Samples!$A$100,ISBLANK(Samples!A100)),"",Samples!$A$100),Samples!A7)</f>
        <v>van</v>
      </c>
      <c r="B42">
        <f>IF(A42="","",VLOOKUP(A42,Samples!$A$3:$D$100,4,FALSE))</f>
        <v>2.42</v>
      </c>
    </row>
    <row r="43" spans="1:12" x14ac:dyDescent="0.25">
      <c r="A43" s="10" t="str">
        <f>IF($A$42="","",IF(VLOOKUP($A$42,Samples!$A$3:$D$100,2,FALSE)='Intermediate Lookups'!$A2&amp;'Intermediate Lookups'!B$1,$A$42, ""))</f>
        <v/>
      </c>
      <c r="B43" s="10" t="str">
        <f>IF($A$42="","",IF(VLOOKUP($A$42,Samples!$A$3:$D$100,2,FALSE)='Intermediate Lookups'!$A2&amp;'Intermediate Lookups'!C$1,$A$42, ""))</f>
        <v/>
      </c>
      <c r="C43" s="10" t="str">
        <f>IF($A$42="","",IF(VLOOKUP($A$42,Samples!$A$3:$D$100,2,FALSE)='Intermediate Lookups'!$A2&amp;'Intermediate Lookups'!D$1,$A$42, ""))</f>
        <v/>
      </c>
      <c r="D43" s="10" t="str">
        <f>IF($A$42="","",IF(VLOOKUP($A$42,Samples!$A$3:$D$100,2,FALSE)='Intermediate Lookups'!$A2&amp;'Intermediate Lookups'!E$1,$A$42, ""))</f>
        <v/>
      </c>
      <c r="E43" s="10" t="str">
        <f>IF($A$42="","",IF(VLOOKUP($A$42,Samples!$A$3:$D$100,2,FALSE)='Intermediate Lookups'!$A2&amp;'Intermediate Lookups'!F$1,$A$42, ""))</f>
        <v/>
      </c>
      <c r="F43" s="10" t="str">
        <f>IF($A$42="","",IF(VLOOKUP($A$42,Samples!$A$3:$D$100,2,FALSE)='Intermediate Lookups'!$A2&amp;'Intermediate Lookups'!G$1,$A$42, ""))</f>
        <v/>
      </c>
      <c r="G43" s="10" t="str">
        <f>IF($A$42="","",IF(VLOOKUP($A$42,Samples!$A$3:$D$100,2,FALSE)='Intermediate Lookups'!$A2&amp;'Intermediate Lookups'!H$1,$A$42, ""))</f>
        <v/>
      </c>
      <c r="H43" s="10" t="str">
        <f>IF($A$42="","",IF(VLOOKUP($A$42,Samples!$A$3:$D$100,2,FALSE)='Intermediate Lookups'!$A2&amp;'Intermediate Lookups'!I$1,$A$42, ""))</f>
        <v/>
      </c>
      <c r="I43" s="10" t="str">
        <f>IF($A$42="","",IF(VLOOKUP($A$42,Samples!$A$3:$D$100,2,FALSE)='Intermediate Lookups'!$A2&amp;'Intermediate Lookups'!J$1,$A$42, ""))</f>
        <v/>
      </c>
      <c r="J43" s="10" t="str">
        <f>IF($A$42="","",IF(VLOOKUP($A$42,Samples!$A$3:$D$100,2,FALSE)='Intermediate Lookups'!$A2&amp;'Intermediate Lookups'!K$1,$A$42, ""))</f>
        <v/>
      </c>
      <c r="K43" s="10" t="str">
        <f>IF($A$42="","",IF(VLOOKUP($A$42,Samples!$A$3:$D$100,2,FALSE)='Intermediate Lookups'!$A2&amp;'Intermediate Lookups'!L$1,$A$42, ""))</f>
        <v/>
      </c>
      <c r="L43" s="10" t="str">
        <f>IF($A$42="","",IF(VLOOKUP($A$42,Samples!$A$3:$D$100,2,FALSE)='Intermediate Lookups'!$A2&amp;'Intermediate Lookups'!M$1,$A$42, ""))</f>
        <v/>
      </c>
    </row>
    <row r="44" spans="1:12" x14ac:dyDescent="0.25">
      <c r="A44" s="10" t="str">
        <f>IF($A$42="","",IF(VLOOKUP($A$42,Samples!$A$3:$D$100,2,FALSE)='Intermediate Lookups'!$A3&amp;'Intermediate Lookups'!B$1,$A$42, ""))</f>
        <v/>
      </c>
      <c r="B44" s="10" t="str">
        <f>IF($A$42="","",IF(VLOOKUP($A$42,Samples!$A$3:$D$100,2,FALSE)='Intermediate Lookups'!$A3&amp;'Intermediate Lookups'!C$1,$A$42, ""))</f>
        <v/>
      </c>
      <c r="C44" s="10" t="str">
        <f>IF($A$42="","",IF(VLOOKUP($A$42,Samples!$A$3:$D$100,2,FALSE)='Intermediate Lookups'!$A3&amp;'Intermediate Lookups'!D$1,$A$42, ""))</f>
        <v/>
      </c>
      <c r="D44" s="10" t="str">
        <f>IF($A$42="","",IF(VLOOKUP($A$42,Samples!$A$3:$D$100,2,FALSE)='Intermediate Lookups'!$A3&amp;'Intermediate Lookups'!E$1,$A$42, ""))</f>
        <v/>
      </c>
      <c r="E44" s="10" t="str">
        <f>IF($A$42="","",IF(VLOOKUP($A$42,Samples!$A$3:$D$100,2,FALSE)='Intermediate Lookups'!$A3&amp;'Intermediate Lookups'!F$1,$A$42, ""))</f>
        <v/>
      </c>
      <c r="F44" s="10" t="str">
        <f>IF($A$42="","",IF(VLOOKUP($A$42,Samples!$A$3:$D$100,2,FALSE)='Intermediate Lookups'!$A3&amp;'Intermediate Lookups'!G$1,$A$42, ""))</f>
        <v/>
      </c>
      <c r="G44" s="10" t="str">
        <f>IF($A$42="","",IF(VLOOKUP($A$42,Samples!$A$3:$D$100,2,FALSE)='Intermediate Lookups'!$A3&amp;'Intermediate Lookups'!H$1,$A$42, ""))</f>
        <v/>
      </c>
      <c r="H44" s="10" t="str">
        <f>IF($A$42="","",IF(VLOOKUP($A$42,Samples!$A$3:$D$100,2,FALSE)='Intermediate Lookups'!$A3&amp;'Intermediate Lookups'!I$1,$A$42, ""))</f>
        <v/>
      </c>
      <c r="I44" s="10" t="str">
        <f>IF($A$42="","",IF(VLOOKUP($A$42,Samples!$A$3:$D$100,2,FALSE)='Intermediate Lookups'!$A3&amp;'Intermediate Lookups'!J$1,$A$42, ""))</f>
        <v/>
      </c>
      <c r="J44" s="10" t="str">
        <f>IF($A$42="","",IF(VLOOKUP($A$42,Samples!$A$3:$D$100,2,FALSE)='Intermediate Lookups'!$A3&amp;'Intermediate Lookups'!K$1,$A$42, ""))</f>
        <v/>
      </c>
      <c r="K44" s="10" t="str">
        <f>IF($A$42="","",IF(VLOOKUP($A$42,Samples!$A$3:$D$100,2,FALSE)='Intermediate Lookups'!$A3&amp;'Intermediate Lookups'!L$1,$A$42, ""))</f>
        <v/>
      </c>
      <c r="L44" s="10" t="str">
        <f>IF($A$42="","",IF(VLOOKUP($A$42,Samples!$A$3:$D$100,2,FALSE)='Intermediate Lookups'!$A3&amp;'Intermediate Lookups'!M$1,$A$42, ""))</f>
        <v/>
      </c>
    </row>
    <row r="45" spans="1:12" x14ac:dyDescent="0.25">
      <c r="A45" s="10" t="str">
        <f>IF($A$42="","",IF(VLOOKUP($A$42,Samples!$A$3:$D$100,2,FALSE)='Intermediate Lookups'!$A4&amp;'Intermediate Lookups'!B$1,$A$42, ""))</f>
        <v/>
      </c>
      <c r="B45" s="10" t="str">
        <f>IF($A$42="","",IF(VLOOKUP($A$42,Samples!$A$3:$D$100,2,FALSE)='Intermediate Lookups'!$A4&amp;'Intermediate Lookups'!C$1,$A$42, ""))</f>
        <v/>
      </c>
      <c r="C45" s="10" t="str">
        <f>IF($A$42="","",IF(VLOOKUP($A$42,Samples!$A$3:$D$100,2,FALSE)='Intermediate Lookups'!$A4&amp;'Intermediate Lookups'!D$1,$A$42, ""))</f>
        <v/>
      </c>
      <c r="D45" s="10" t="str">
        <f>IF($A$42="","",IF(VLOOKUP($A$42,Samples!$A$3:$D$100,2,FALSE)='Intermediate Lookups'!$A4&amp;'Intermediate Lookups'!E$1,$A$42, ""))</f>
        <v/>
      </c>
      <c r="E45" s="10" t="str">
        <f>IF($A$42="","",IF(VLOOKUP($A$42,Samples!$A$3:$D$100,2,FALSE)='Intermediate Lookups'!$A4&amp;'Intermediate Lookups'!F$1,$A$42, ""))</f>
        <v/>
      </c>
      <c r="F45" s="10" t="str">
        <f>IF($A$42="","",IF(VLOOKUP($A$42,Samples!$A$3:$D$100,2,FALSE)='Intermediate Lookups'!$A4&amp;'Intermediate Lookups'!G$1,$A$42, ""))</f>
        <v/>
      </c>
      <c r="G45" s="10" t="str">
        <f>IF($A$42="","",IF(VLOOKUP($A$42,Samples!$A$3:$D$100,2,FALSE)='Intermediate Lookups'!$A4&amp;'Intermediate Lookups'!H$1,$A$42, ""))</f>
        <v/>
      </c>
      <c r="H45" s="10" t="str">
        <f>IF($A$42="","",IF(VLOOKUP($A$42,Samples!$A$3:$D$100,2,FALSE)='Intermediate Lookups'!$A4&amp;'Intermediate Lookups'!I$1,$A$42, ""))</f>
        <v/>
      </c>
      <c r="I45" s="10" t="str">
        <f>IF($A$42="","",IF(VLOOKUP($A$42,Samples!$A$3:$D$100,2,FALSE)='Intermediate Lookups'!$A4&amp;'Intermediate Lookups'!J$1,$A$42, ""))</f>
        <v/>
      </c>
      <c r="J45" s="10" t="str">
        <f>IF($A$42="","",IF(VLOOKUP($A$42,Samples!$A$3:$D$100,2,FALSE)='Intermediate Lookups'!$A4&amp;'Intermediate Lookups'!K$1,$A$42, ""))</f>
        <v/>
      </c>
      <c r="K45" s="10" t="str">
        <f>IF($A$42="","",IF(VLOOKUP($A$42,Samples!$A$3:$D$100,2,FALSE)='Intermediate Lookups'!$A4&amp;'Intermediate Lookups'!L$1,$A$42, ""))</f>
        <v/>
      </c>
      <c r="L45" s="10" t="str">
        <f>IF($A$42="","",IF(VLOOKUP($A$42,Samples!$A$3:$D$100,2,FALSE)='Intermediate Lookups'!$A4&amp;'Intermediate Lookups'!M$1,$A$42, ""))</f>
        <v/>
      </c>
    </row>
    <row r="46" spans="1:12" x14ac:dyDescent="0.25">
      <c r="A46" s="10" t="str">
        <f>IF($A$42="","",IF(VLOOKUP($A$42,Samples!$A$3:$D$100,2,FALSE)='Intermediate Lookups'!$A5&amp;'Intermediate Lookups'!B$1,$A$42, ""))</f>
        <v/>
      </c>
      <c r="B46" s="10" t="str">
        <f>IF($A$42="","",IF(VLOOKUP($A$42,Samples!$A$3:$D$100,2,FALSE)='Intermediate Lookups'!$A5&amp;'Intermediate Lookups'!C$1,$A$42, ""))</f>
        <v/>
      </c>
      <c r="C46" s="10" t="str">
        <f>IF($A$42="","",IF(VLOOKUP($A$42,Samples!$A$3:$D$100,2,FALSE)='Intermediate Lookups'!$A5&amp;'Intermediate Lookups'!D$1,$A$42, ""))</f>
        <v/>
      </c>
      <c r="D46" s="10" t="str">
        <f>IF($A$42="","",IF(VLOOKUP($A$42,Samples!$A$3:$D$100,2,FALSE)='Intermediate Lookups'!$A5&amp;'Intermediate Lookups'!E$1,$A$42, ""))</f>
        <v/>
      </c>
      <c r="E46" s="10" t="str">
        <f>IF($A$42="","",IF(VLOOKUP($A$42,Samples!$A$3:$D$100,2,FALSE)='Intermediate Lookups'!$A5&amp;'Intermediate Lookups'!F$1,$A$42, ""))</f>
        <v/>
      </c>
      <c r="F46" s="10" t="str">
        <f>IF($A$42="","",IF(VLOOKUP($A$42,Samples!$A$3:$D$100,2,FALSE)='Intermediate Lookups'!$A5&amp;'Intermediate Lookups'!G$1,$A$42, ""))</f>
        <v/>
      </c>
      <c r="G46" s="10" t="str">
        <f>IF($A$42="","",IF(VLOOKUP($A$42,Samples!$A$3:$D$100,2,FALSE)='Intermediate Lookups'!$A5&amp;'Intermediate Lookups'!H$1,$A$42, ""))</f>
        <v/>
      </c>
      <c r="H46" s="10" t="str">
        <f>IF($A$42="","",IF(VLOOKUP($A$42,Samples!$A$3:$D$100,2,FALSE)='Intermediate Lookups'!$A5&amp;'Intermediate Lookups'!I$1,$A$42, ""))</f>
        <v/>
      </c>
      <c r="I46" s="10" t="str">
        <f>IF($A$42="","",IF(VLOOKUP($A$42,Samples!$A$3:$D$100,2,FALSE)='Intermediate Lookups'!$A5&amp;'Intermediate Lookups'!J$1,$A$42, ""))</f>
        <v/>
      </c>
      <c r="J46" s="10" t="str">
        <f>IF($A$42="","",IF(VLOOKUP($A$42,Samples!$A$3:$D$100,2,FALSE)='Intermediate Lookups'!$A5&amp;'Intermediate Lookups'!K$1,$A$42, ""))</f>
        <v/>
      </c>
      <c r="K46" s="10" t="str">
        <f>IF($A$42="","",IF(VLOOKUP($A$42,Samples!$A$3:$D$100,2,FALSE)='Intermediate Lookups'!$A5&amp;'Intermediate Lookups'!L$1,$A$42, ""))</f>
        <v/>
      </c>
      <c r="L46" s="10" t="str">
        <f>IF($A$42="","",IF(VLOOKUP($A$42,Samples!$A$3:$D$100,2,FALSE)='Intermediate Lookups'!$A5&amp;'Intermediate Lookups'!M$1,$A$42, ""))</f>
        <v/>
      </c>
    </row>
    <row r="47" spans="1:12" x14ac:dyDescent="0.25">
      <c r="A47" s="10" t="str">
        <f>IF($A$42="","",IF(VLOOKUP($A$42,Samples!$A$3:$D$100,2,FALSE)='Intermediate Lookups'!$A6&amp;'Intermediate Lookups'!B$1,$A$42, ""))</f>
        <v/>
      </c>
      <c r="B47" s="10" t="str">
        <f>IF($A$42="","",IF(VLOOKUP($A$42,Samples!$A$3:$D$100,2,FALSE)='Intermediate Lookups'!$A6&amp;'Intermediate Lookups'!C$1,$A$42, ""))</f>
        <v/>
      </c>
      <c r="C47" s="10" t="str">
        <f>IF($A$42="","",IF(VLOOKUP($A$42,Samples!$A$3:$D$100,2,FALSE)='Intermediate Lookups'!$A6&amp;'Intermediate Lookups'!D$1,$A$42, ""))</f>
        <v/>
      </c>
      <c r="D47" s="10" t="str">
        <f>IF($A$42="","",IF(VLOOKUP($A$42,Samples!$A$3:$D$100,2,FALSE)='Intermediate Lookups'!$A6&amp;'Intermediate Lookups'!E$1,$A$42, ""))</f>
        <v/>
      </c>
      <c r="E47" s="10" t="str">
        <f>IF($A$42="","",IF(VLOOKUP($A$42,Samples!$A$3:$D$100,2,FALSE)='Intermediate Lookups'!$A6&amp;'Intermediate Lookups'!F$1,$A$42, ""))</f>
        <v/>
      </c>
      <c r="F47" s="10" t="str">
        <f>IF($A$42="","",IF(VLOOKUP($A$42,Samples!$A$3:$D$100,2,FALSE)='Intermediate Lookups'!$A6&amp;'Intermediate Lookups'!G$1,$A$42, ""))</f>
        <v/>
      </c>
      <c r="G47" s="10" t="str">
        <f>IF($A$42="","",IF(VLOOKUP($A$42,Samples!$A$3:$D$100,2,FALSE)='Intermediate Lookups'!$A6&amp;'Intermediate Lookups'!H$1,$A$42, ""))</f>
        <v/>
      </c>
      <c r="H47" s="10" t="str">
        <f>IF($A$42="","",IF(VLOOKUP($A$42,Samples!$A$3:$D$100,2,FALSE)='Intermediate Lookups'!$A6&amp;'Intermediate Lookups'!I$1,$A$42, ""))</f>
        <v/>
      </c>
      <c r="I47" s="10" t="str">
        <f>IF($A$42="","",IF(VLOOKUP($A$42,Samples!$A$3:$D$100,2,FALSE)='Intermediate Lookups'!$A6&amp;'Intermediate Lookups'!J$1,$A$42, ""))</f>
        <v/>
      </c>
      <c r="J47" s="10" t="str">
        <f>IF($A$42="","",IF(VLOOKUP($A$42,Samples!$A$3:$D$100,2,FALSE)='Intermediate Lookups'!$A6&amp;'Intermediate Lookups'!K$1,$A$42, ""))</f>
        <v/>
      </c>
      <c r="K47" s="10" t="str">
        <f>IF($A$42="","",IF(VLOOKUP($A$42,Samples!$A$3:$D$100,2,FALSE)='Intermediate Lookups'!$A6&amp;'Intermediate Lookups'!L$1,$A$42, ""))</f>
        <v/>
      </c>
      <c r="L47" s="10" t="str">
        <f>IF($A$42="","",IF(VLOOKUP($A$42,Samples!$A$3:$D$100,2,FALSE)='Intermediate Lookups'!$A6&amp;'Intermediate Lookups'!M$1,$A$42, ""))</f>
        <v/>
      </c>
    </row>
    <row r="48" spans="1:12" x14ac:dyDescent="0.25">
      <c r="A48" s="10" t="str">
        <f>IF($A$42="","",IF(VLOOKUP($A$42,Samples!$A$3:$D$100,2,FALSE)='Intermediate Lookups'!$A7&amp;'Intermediate Lookups'!B$1,$A$42, ""))</f>
        <v/>
      </c>
      <c r="B48" s="10" t="str">
        <f>IF($A$42="","",IF(VLOOKUP($A$42,Samples!$A$3:$D$100,2,FALSE)='Intermediate Lookups'!$A7&amp;'Intermediate Lookups'!C$1,$A$42, ""))</f>
        <v/>
      </c>
      <c r="C48" s="10" t="str">
        <f>IF($A$42="","",IF(VLOOKUP($A$42,Samples!$A$3:$D$100,2,FALSE)='Intermediate Lookups'!$A7&amp;'Intermediate Lookups'!D$1,$A$42, ""))</f>
        <v/>
      </c>
      <c r="D48" s="10" t="str">
        <f>IF($A$42="","",IF(VLOOKUP($A$42,Samples!$A$3:$D$100,2,FALSE)='Intermediate Lookups'!$A7&amp;'Intermediate Lookups'!E$1,$A$42, ""))</f>
        <v/>
      </c>
      <c r="E48" s="10" t="str">
        <f>IF($A$42="","",IF(VLOOKUP($A$42,Samples!$A$3:$D$100,2,FALSE)='Intermediate Lookups'!$A7&amp;'Intermediate Lookups'!F$1,$A$42, ""))</f>
        <v/>
      </c>
      <c r="F48" s="10" t="str">
        <f>IF($A$42="","",IF(VLOOKUP($A$42,Samples!$A$3:$D$100,2,FALSE)='Intermediate Lookups'!$A7&amp;'Intermediate Lookups'!G$1,$A$42, ""))</f>
        <v/>
      </c>
      <c r="G48" s="10" t="str">
        <f>IF($A$42="","",IF(VLOOKUP($A$42,Samples!$A$3:$D$100,2,FALSE)='Intermediate Lookups'!$A7&amp;'Intermediate Lookups'!H$1,$A$42, ""))</f>
        <v/>
      </c>
      <c r="H48" s="10" t="str">
        <f>IF($A$42="","",IF(VLOOKUP($A$42,Samples!$A$3:$D$100,2,FALSE)='Intermediate Lookups'!$A7&amp;'Intermediate Lookups'!I$1,$A$42, ""))</f>
        <v/>
      </c>
      <c r="I48" s="10" t="str">
        <f>IF($A$42="","",IF(VLOOKUP($A$42,Samples!$A$3:$D$100,2,FALSE)='Intermediate Lookups'!$A7&amp;'Intermediate Lookups'!J$1,$A$42, ""))</f>
        <v/>
      </c>
      <c r="J48" s="10" t="str">
        <f>IF($A$42="","",IF(VLOOKUP($A$42,Samples!$A$3:$D$100,2,FALSE)='Intermediate Lookups'!$A7&amp;'Intermediate Lookups'!K$1,$A$42, ""))</f>
        <v/>
      </c>
      <c r="K48" s="10" t="str">
        <f>IF($A$42="","",IF(VLOOKUP($A$42,Samples!$A$3:$D$100,2,FALSE)='Intermediate Lookups'!$A7&amp;'Intermediate Lookups'!L$1,$A$42, ""))</f>
        <v/>
      </c>
      <c r="L48" s="10" t="str">
        <f>IF($A$42="","",IF(VLOOKUP($A$42,Samples!$A$3:$D$100,2,FALSE)='Intermediate Lookups'!$A7&amp;'Intermediate Lookups'!M$1,$A$42, ""))</f>
        <v/>
      </c>
    </row>
    <row r="49" spans="1:12" x14ac:dyDescent="0.25">
      <c r="A49" s="10" t="str">
        <f>IF($A$42="","",IF(VLOOKUP($A$42,Samples!$A$3:$D$100,2,FALSE)='Intermediate Lookups'!$A8&amp;'Intermediate Lookups'!B$1,$A$42, ""))</f>
        <v/>
      </c>
      <c r="B49" s="10" t="str">
        <f>IF($A$42="","",IF(VLOOKUP($A$42,Samples!$A$3:$D$100,2,FALSE)='Intermediate Lookups'!$A8&amp;'Intermediate Lookups'!C$1,$A$42, ""))</f>
        <v/>
      </c>
      <c r="C49" s="10" t="str">
        <f>IF($A$42="","",IF(VLOOKUP($A$42,Samples!$A$3:$D$100,2,FALSE)='Intermediate Lookups'!$A8&amp;'Intermediate Lookups'!D$1,$A$42, ""))</f>
        <v/>
      </c>
      <c r="D49" s="10" t="str">
        <f>IF($A$42="","",IF(VLOOKUP($A$42,Samples!$A$3:$D$100,2,FALSE)='Intermediate Lookups'!$A8&amp;'Intermediate Lookups'!E$1,$A$42, ""))</f>
        <v/>
      </c>
      <c r="E49" s="10" t="str">
        <f>IF($A$42="","",IF(VLOOKUP($A$42,Samples!$A$3:$D$100,2,FALSE)='Intermediate Lookups'!$A8&amp;'Intermediate Lookups'!F$1,$A$42, ""))</f>
        <v/>
      </c>
      <c r="F49" s="10" t="str">
        <f>IF($A$42="","",IF(VLOOKUP($A$42,Samples!$A$3:$D$100,2,FALSE)='Intermediate Lookups'!$A8&amp;'Intermediate Lookups'!G$1,$A$42, ""))</f>
        <v/>
      </c>
      <c r="G49" s="10" t="str">
        <f>IF($A$42="","",IF(VLOOKUP($A$42,Samples!$A$3:$D$100,2,FALSE)='Intermediate Lookups'!$A8&amp;'Intermediate Lookups'!H$1,$A$42, ""))</f>
        <v/>
      </c>
      <c r="H49" s="10" t="str">
        <f>IF($A$42="","",IF(VLOOKUP($A$42,Samples!$A$3:$D$100,2,FALSE)='Intermediate Lookups'!$A8&amp;'Intermediate Lookups'!I$1,$A$42, ""))</f>
        <v/>
      </c>
      <c r="I49" s="10" t="str">
        <f>IF($A$42="","",IF(VLOOKUP($A$42,Samples!$A$3:$D$100,2,FALSE)='Intermediate Lookups'!$A8&amp;'Intermediate Lookups'!J$1,$A$42, ""))</f>
        <v/>
      </c>
      <c r="J49" s="10" t="str">
        <f>IF($A$42="","",IF(VLOOKUP($A$42,Samples!$A$3:$D$100,2,FALSE)='Intermediate Lookups'!$A8&amp;'Intermediate Lookups'!K$1,$A$42, ""))</f>
        <v/>
      </c>
      <c r="K49" s="10" t="str">
        <f>IF($A$42="","",IF(VLOOKUP($A$42,Samples!$A$3:$D$100,2,FALSE)='Intermediate Lookups'!$A8&amp;'Intermediate Lookups'!L$1,$A$42, ""))</f>
        <v/>
      </c>
      <c r="L49" s="10" t="str">
        <f>IF($A$42="","",IF(VLOOKUP($A$42,Samples!$A$3:$D$100,2,FALSE)='Intermediate Lookups'!$A8&amp;'Intermediate Lookups'!M$1,$A$42, ""))</f>
        <v/>
      </c>
    </row>
    <row r="50" spans="1:12" x14ac:dyDescent="0.25">
      <c r="A50" s="10" t="str">
        <f>IF($A$42="","",IF(VLOOKUP($A$42,Samples!$A$3:$D$100,2,FALSE)='Intermediate Lookups'!$A9&amp;'Intermediate Lookups'!B$1,$A$42, ""))</f>
        <v/>
      </c>
      <c r="B50" s="10" t="str">
        <f>IF($A$42="","",IF(VLOOKUP($A$42,Samples!$A$3:$D$100,2,FALSE)='Intermediate Lookups'!$A9&amp;'Intermediate Lookups'!C$1,$A$42, ""))</f>
        <v/>
      </c>
      <c r="C50" s="10" t="str">
        <f>IF($A$42="","",IF(VLOOKUP($A$42,Samples!$A$3:$D$100,2,FALSE)='Intermediate Lookups'!$A9&amp;'Intermediate Lookups'!D$1,$A$42, ""))</f>
        <v/>
      </c>
      <c r="D50" s="10" t="str">
        <f>IF($A$42="","",IF(VLOOKUP($A$42,Samples!$A$3:$D$100,2,FALSE)='Intermediate Lookups'!$A9&amp;'Intermediate Lookups'!E$1,$A$42, ""))</f>
        <v/>
      </c>
      <c r="E50" s="10" t="str">
        <f>IF($A$42="","",IF(VLOOKUP($A$42,Samples!$A$3:$D$100,2,FALSE)='Intermediate Lookups'!$A9&amp;'Intermediate Lookups'!F$1,$A$42, ""))</f>
        <v>van</v>
      </c>
      <c r="F50" s="10" t="str">
        <f>IF($A$42="","",IF(VLOOKUP($A$42,Samples!$A$3:$D$100,2,FALSE)='Intermediate Lookups'!$A9&amp;'Intermediate Lookups'!G$1,$A$42, ""))</f>
        <v/>
      </c>
      <c r="G50" s="10" t="str">
        <f>IF($A$42="","",IF(VLOOKUP($A$42,Samples!$A$3:$D$100,2,FALSE)='Intermediate Lookups'!$A9&amp;'Intermediate Lookups'!H$1,$A$42, ""))</f>
        <v/>
      </c>
      <c r="H50" s="10" t="str">
        <f>IF($A$42="","",IF(VLOOKUP($A$42,Samples!$A$3:$D$100,2,FALSE)='Intermediate Lookups'!$A9&amp;'Intermediate Lookups'!I$1,$A$42, ""))</f>
        <v/>
      </c>
      <c r="I50" s="10" t="str">
        <f>IF($A$42="","",IF(VLOOKUP($A$42,Samples!$A$3:$D$100,2,FALSE)='Intermediate Lookups'!$A9&amp;'Intermediate Lookups'!J$1,$A$42, ""))</f>
        <v/>
      </c>
      <c r="J50" s="10" t="str">
        <f>IF($A$42="","",IF(VLOOKUP($A$42,Samples!$A$3:$D$100,2,FALSE)='Intermediate Lookups'!$A9&amp;'Intermediate Lookups'!K$1,$A$42, ""))</f>
        <v/>
      </c>
      <c r="K50" s="10" t="str">
        <f>IF($A$42="","",IF(VLOOKUP($A$42,Samples!$A$3:$D$100,2,FALSE)='Intermediate Lookups'!$A9&amp;'Intermediate Lookups'!L$1,$A$42, ""))</f>
        <v/>
      </c>
      <c r="L50" s="10" t="str">
        <f>IF($A$42="","",IF(VLOOKUP($A$42,Samples!$A$3:$D$100,2,FALSE)='Intermediate Lookups'!$A9&amp;'Intermediate Lookups'!M$1,$A$42, ""))</f>
        <v/>
      </c>
    </row>
    <row r="52" spans="1:12" x14ac:dyDescent="0.25">
      <c r="A52" t="str">
        <f>IF(ISBLANK(Samples!A8),IF(OR(A42="",A42=Samples!$A$100,ISBLANK(Samples!A100)),"",Samples!$A$100),Samples!A8)</f>
        <v>wan</v>
      </c>
      <c r="B52">
        <f>IF(A52="","",VLOOKUP(A52,Samples!$A$3:$D$100,4,FALSE))</f>
        <v>2.34</v>
      </c>
    </row>
    <row r="53" spans="1:12" x14ac:dyDescent="0.25">
      <c r="A53" s="10" t="str">
        <f>IF($A$52="","",IF(VLOOKUP($A$52,Samples!$A$3:$D$100,2,FALSE)='Intermediate Lookups'!$A2&amp;'Intermediate Lookups'!B$1,$A$52, ""))</f>
        <v/>
      </c>
      <c r="B53" s="10" t="str">
        <f>IF($A$52="","",IF(VLOOKUP($A$52,Samples!$A$3:$D$100,2,FALSE)='Intermediate Lookups'!$A2&amp;'Intermediate Lookups'!C$1,$A$52, ""))</f>
        <v/>
      </c>
      <c r="C53" s="10" t="str">
        <f>IF($A$52="","",IF(VLOOKUP($A$52,Samples!$A$3:$D$100,2,FALSE)='Intermediate Lookups'!$A2&amp;'Intermediate Lookups'!D$1,$A$52, ""))</f>
        <v/>
      </c>
      <c r="D53" s="10" t="str">
        <f>IF($A$52="","",IF(VLOOKUP($A$52,Samples!$A$3:$D$100,2,FALSE)='Intermediate Lookups'!$A2&amp;'Intermediate Lookups'!E$1,$A$52, ""))</f>
        <v/>
      </c>
      <c r="E53" s="10" t="str">
        <f>IF($A$52="","",IF(VLOOKUP($A$52,Samples!$A$3:$D$100,2,FALSE)='Intermediate Lookups'!$A2&amp;'Intermediate Lookups'!F$1,$A$52, ""))</f>
        <v/>
      </c>
      <c r="F53" s="10" t="str">
        <f>IF($A$52="","",IF(VLOOKUP($A$52,Samples!$A$3:$D$100,2,FALSE)='Intermediate Lookups'!$A2&amp;'Intermediate Lookups'!G$1,$A$52, ""))</f>
        <v/>
      </c>
      <c r="G53" s="10" t="str">
        <f>IF($A$52="","",IF(VLOOKUP($A$52,Samples!$A$3:$D$100,2,FALSE)='Intermediate Lookups'!$A2&amp;'Intermediate Lookups'!H$1,$A$52, ""))</f>
        <v/>
      </c>
      <c r="H53" s="10" t="str">
        <f>IF($A$52="","",IF(VLOOKUP($A$52,Samples!$A$3:$D$100,2,FALSE)='Intermediate Lookups'!$A2&amp;'Intermediate Lookups'!I$1,$A$52, ""))</f>
        <v/>
      </c>
      <c r="I53" s="10" t="str">
        <f>IF($A$52="","",IF(VLOOKUP($A$52,Samples!$A$3:$D$100,2,FALSE)='Intermediate Lookups'!$A2&amp;'Intermediate Lookups'!J$1,$A$52, ""))</f>
        <v/>
      </c>
      <c r="J53" s="10" t="str">
        <f>IF($A$52="","",IF(VLOOKUP($A$52,Samples!$A$3:$D$100,2,FALSE)='Intermediate Lookups'!$A2&amp;'Intermediate Lookups'!K$1,$A$52, ""))</f>
        <v/>
      </c>
      <c r="K53" s="10" t="str">
        <f>IF($A$52="","",IF(VLOOKUP($A$52,Samples!$A$3:$D$100,2,FALSE)='Intermediate Lookups'!$A2&amp;'Intermediate Lookups'!L$1,$A$52, ""))</f>
        <v/>
      </c>
      <c r="L53" s="10" t="str">
        <f>IF($A$52="","",IF(VLOOKUP($A$52,Samples!$A$3:$D$100,2,FALSE)='Intermediate Lookups'!$A2&amp;'Intermediate Lookups'!M$1,$A$52, ""))</f>
        <v/>
      </c>
    </row>
    <row r="54" spans="1:12" x14ac:dyDescent="0.25">
      <c r="A54" s="10" t="str">
        <f>IF($A$52="","",IF(VLOOKUP($A$52,Samples!$A$3:$D$100,2,FALSE)='Intermediate Lookups'!$A3&amp;'Intermediate Lookups'!B$1,$A$52, ""))</f>
        <v/>
      </c>
      <c r="B54" s="10" t="str">
        <f>IF($A$52="","",IF(VLOOKUP($A$52,Samples!$A$3:$D$100,2,FALSE)='Intermediate Lookups'!$A3&amp;'Intermediate Lookups'!C$1,$A$52, ""))</f>
        <v/>
      </c>
      <c r="C54" s="10" t="str">
        <f>IF($A$52="","",IF(VLOOKUP($A$52,Samples!$A$3:$D$100,2,FALSE)='Intermediate Lookups'!$A3&amp;'Intermediate Lookups'!D$1,$A$52, ""))</f>
        <v/>
      </c>
      <c r="D54" s="10" t="str">
        <f>IF($A$52="","",IF(VLOOKUP($A$52,Samples!$A$3:$D$100,2,FALSE)='Intermediate Lookups'!$A3&amp;'Intermediate Lookups'!E$1,$A$52, ""))</f>
        <v/>
      </c>
      <c r="E54" s="10" t="str">
        <f>IF($A$52="","",IF(VLOOKUP($A$52,Samples!$A$3:$D$100,2,FALSE)='Intermediate Lookups'!$A3&amp;'Intermediate Lookups'!F$1,$A$52, ""))</f>
        <v/>
      </c>
      <c r="F54" s="10" t="str">
        <f>IF($A$52="","",IF(VLOOKUP($A$52,Samples!$A$3:$D$100,2,FALSE)='Intermediate Lookups'!$A3&amp;'Intermediate Lookups'!G$1,$A$52, ""))</f>
        <v/>
      </c>
      <c r="G54" s="10" t="str">
        <f>IF($A$52="","",IF(VLOOKUP($A$52,Samples!$A$3:$D$100,2,FALSE)='Intermediate Lookups'!$A3&amp;'Intermediate Lookups'!H$1,$A$52, ""))</f>
        <v/>
      </c>
      <c r="H54" s="10" t="str">
        <f>IF($A$52="","",IF(VLOOKUP($A$52,Samples!$A$3:$D$100,2,FALSE)='Intermediate Lookups'!$A3&amp;'Intermediate Lookups'!I$1,$A$52, ""))</f>
        <v/>
      </c>
      <c r="I54" s="10" t="str">
        <f>IF($A$52="","",IF(VLOOKUP($A$52,Samples!$A$3:$D$100,2,FALSE)='Intermediate Lookups'!$A3&amp;'Intermediate Lookups'!J$1,$A$52, ""))</f>
        <v/>
      </c>
      <c r="J54" s="10" t="str">
        <f>IF($A$52="","",IF(VLOOKUP($A$52,Samples!$A$3:$D$100,2,FALSE)='Intermediate Lookups'!$A3&amp;'Intermediate Lookups'!K$1,$A$52, ""))</f>
        <v/>
      </c>
      <c r="K54" s="10" t="str">
        <f>IF($A$52="","",IF(VLOOKUP($A$52,Samples!$A$3:$D$100,2,FALSE)='Intermediate Lookups'!$A3&amp;'Intermediate Lookups'!L$1,$A$52, ""))</f>
        <v/>
      </c>
      <c r="L54" s="10" t="str">
        <f>IF($A$52="","",IF(VLOOKUP($A$52,Samples!$A$3:$D$100,2,FALSE)='Intermediate Lookups'!$A3&amp;'Intermediate Lookups'!M$1,$A$52, ""))</f>
        <v/>
      </c>
    </row>
    <row r="55" spans="1:12" x14ac:dyDescent="0.25">
      <c r="A55" s="10" t="str">
        <f>IF($A$52="","",IF(VLOOKUP($A$52,Samples!$A$3:$D$100,2,FALSE)='Intermediate Lookups'!$A4&amp;'Intermediate Lookups'!B$1,$A$52, ""))</f>
        <v/>
      </c>
      <c r="B55" s="10" t="str">
        <f>IF($A$52="","",IF(VLOOKUP($A$52,Samples!$A$3:$D$100,2,FALSE)='Intermediate Lookups'!$A4&amp;'Intermediate Lookups'!C$1,$A$52, ""))</f>
        <v/>
      </c>
      <c r="C55" s="10" t="str">
        <f>IF($A$52="","",IF(VLOOKUP($A$52,Samples!$A$3:$D$100,2,FALSE)='Intermediate Lookups'!$A4&amp;'Intermediate Lookups'!D$1,$A$52, ""))</f>
        <v/>
      </c>
      <c r="D55" s="10" t="str">
        <f>IF($A$52="","",IF(VLOOKUP($A$52,Samples!$A$3:$D$100,2,FALSE)='Intermediate Lookups'!$A4&amp;'Intermediate Lookups'!E$1,$A$52, ""))</f>
        <v/>
      </c>
      <c r="E55" s="10" t="str">
        <f>IF($A$52="","",IF(VLOOKUP($A$52,Samples!$A$3:$D$100,2,FALSE)='Intermediate Lookups'!$A4&amp;'Intermediate Lookups'!F$1,$A$52, ""))</f>
        <v/>
      </c>
      <c r="F55" s="10" t="str">
        <f>IF($A$52="","",IF(VLOOKUP($A$52,Samples!$A$3:$D$100,2,FALSE)='Intermediate Lookups'!$A4&amp;'Intermediate Lookups'!G$1,$A$52, ""))</f>
        <v/>
      </c>
      <c r="G55" s="10" t="str">
        <f>IF($A$52="","",IF(VLOOKUP($A$52,Samples!$A$3:$D$100,2,FALSE)='Intermediate Lookups'!$A4&amp;'Intermediate Lookups'!H$1,$A$52, ""))</f>
        <v/>
      </c>
      <c r="H55" s="10" t="str">
        <f>IF($A$52="","",IF(VLOOKUP($A$52,Samples!$A$3:$D$100,2,FALSE)='Intermediate Lookups'!$A4&amp;'Intermediate Lookups'!I$1,$A$52, ""))</f>
        <v/>
      </c>
      <c r="I55" s="10" t="str">
        <f>IF($A$52="","",IF(VLOOKUP($A$52,Samples!$A$3:$D$100,2,FALSE)='Intermediate Lookups'!$A4&amp;'Intermediate Lookups'!J$1,$A$52, ""))</f>
        <v/>
      </c>
      <c r="J55" s="10" t="str">
        <f>IF($A$52="","",IF(VLOOKUP($A$52,Samples!$A$3:$D$100,2,FALSE)='Intermediate Lookups'!$A4&amp;'Intermediate Lookups'!K$1,$A$52, ""))</f>
        <v/>
      </c>
      <c r="K55" s="10" t="str">
        <f>IF($A$52="","",IF(VLOOKUP($A$52,Samples!$A$3:$D$100,2,FALSE)='Intermediate Lookups'!$A4&amp;'Intermediate Lookups'!L$1,$A$52, ""))</f>
        <v/>
      </c>
      <c r="L55" s="10" t="str">
        <f>IF($A$52="","",IF(VLOOKUP($A$52,Samples!$A$3:$D$100,2,FALSE)='Intermediate Lookups'!$A4&amp;'Intermediate Lookups'!M$1,$A$52, ""))</f>
        <v/>
      </c>
    </row>
    <row r="56" spans="1:12" x14ac:dyDescent="0.25">
      <c r="A56" s="10" t="str">
        <f>IF($A$52="","",IF(VLOOKUP($A$52,Samples!$A$3:$D$100,2,FALSE)='Intermediate Lookups'!$A5&amp;'Intermediate Lookups'!B$1,$A$52, ""))</f>
        <v/>
      </c>
      <c r="B56" s="10" t="str">
        <f>IF($A$52="","",IF(VLOOKUP($A$52,Samples!$A$3:$D$100,2,FALSE)='Intermediate Lookups'!$A5&amp;'Intermediate Lookups'!C$1,$A$52, ""))</f>
        <v/>
      </c>
      <c r="C56" s="10" t="str">
        <f>IF($A$52="","",IF(VLOOKUP($A$52,Samples!$A$3:$D$100,2,FALSE)='Intermediate Lookups'!$A5&amp;'Intermediate Lookups'!D$1,$A$52, ""))</f>
        <v/>
      </c>
      <c r="D56" s="10" t="str">
        <f>IF($A$52="","",IF(VLOOKUP($A$52,Samples!$A$3:$D$100,2,FALSE)='Intermediate Lookups'!$A5&amp;'Intermediate Lookups'!E$1,$A$52, ""))</f>
        <v/>
      </c>
      <c r="E56" s="10" t="str">
        <f>IF($A$52="","",IF(VLOOKUP($A$52,Samples!$A$3:$D$100,2,FALSE)='Intermediate Lookups'!$A5&amp;'Intermediate Lookups'!F$1,$A$52, ""))</f>
        <v/>
      </c>
      <c r="F56" s="10" t="str">
        <f>IF($A$52="","",IF(VLOOKUP($A$52,Samples!$A$3:$D$100,2,FALSE)='Intermediate Lookups'!$A5&amp;'Intermediate Lookups'!G$1,$A$52, ""))</f>
        <v/>
      </c>
      <c r="G56" s="10" t="str">
        <f>IF($A$52="","",IF(VLOOKUP($A$52,Samples!$A$3:$D$100,2,FALSE)='Intermediate Lookups'!$A5&amp;'Intermediate Lookups'!H$1,$A$52, ""))</f>
        <v/>
      </c>
      <c r="H56" s="10" t="str">
        <f>IF($A$52="","",IF(VLOOKUP($A$52,Samples!$A$3:$D$100,2,FALSE)='Intermediate Lookups'!$A5&amp;'Intermediate Lookups'!I$1,$A$52, ""))</f>
        <v/>
      </c>
      <c r="I56" s="10" t="str">
        <f>IF($A$52="","",IF(VLOOKUP($A$52,Samples!$A$3:$D$100,2,FALSE)='Intermediate Lookups'!$A5&amp;'Intermediate Lookups'!J$1,$A$52, ""))</f>
        <v/>
      </c>
      <c r="J56" s="10" t="str">
        <f>IF($A$52="","",IF(VLOOKUP($A$52,Samples!$A$3:$D$100,2,FALSE)='Intermediate Lookups'!$A5&amp;'Intermediate Lookups'!K$1,$A$52, ""))</f>
        <v/>
      </c>
      <c r="K56" s="10" t="str">
        <f>IF($A$52="","",IF(VLOOKUP($A$52,Samples!$A$3:$D$100,2,FALSE)='Intermediate Lookups'!$A5&amp;'Intermediate Lookups'!L$1,$A$52, ""))</f>
        <v/>
      </c>
      <c r="L56" s="10" t="str">
        <f>IF($A$52="","",IF(VLOOKUP($A$52,Samples!$A$3:$D$100,2,FALSE)='Intermediate Lookups'!$A5&amp;'Intermediate Lookups'!M$1,$A$52, ""))</f>
        <v/>
      </c>
    </row>
    <row r="57" spans="1:12" x14ac:dyDescent="0.25">
      <c r="A57" s="10" t="str">
        <f>IF($A$52="","",IF(VLOOKUP($A$52,Samples!$A$3:$D$100,2,FALSE)='Intermediate Lookups'!$A6&amp;'Intermediate Lookups'!B$1,$A$52, ""))</f>
        <v/>
      </c>
      <c r="B57" s="10" t="str">
        <f>IF($A$52="","",IF(VLOOKUP($A$52,Samples!$A$3:$D$100,2,FALSE)='Intermediate Lookups'!$A6&amp;'Intermediate Lookups'!C$1,$A$52, ""))</f>
        <v/>
      </c>
      <c r="C57" s="10" t="str">
        <f>IF($A$52="","",IF(VLOOKUP($A$52,Samples!$A$3:$D$100,2,FALSE)='Intermediate Lookups'!$A6&amp;'Intermediate Lookups'!D$1,$A$52, ""))</f>
        <v/>
      </c>
      <c r="D57" s="10" t="str">
        <f>IF($A$52="","",IF(VLOOKUP($A$52,Samples!$A$3:$D$100,2,FALSE)='Intermediate Lookups'!$A6&amp;'Intermediate Lookups'!E$1,$A$52, ""))</f>
        <v/>
      </c>
      <c r="E57" s="10" t="str">
        <f>IF($A$52="","",IF(VLOOKUP($A$52,Samples!$A$3:$D$100,2,FALSE)='Intermediate Lookups'!$A6&amp;'Intermediate Lookups'!F$1,$A$52, ""))</f>
        <v/>
      </c>
      <c r="F57" s="10" t="str">
        <f>IF($A$52="","",IF(VLOOKUP($A$52,Samples!$A$3:$D$100,2,FALSE)='Intermediate Lookups'!$A6&amp;'Intermediate Lookups'!G$1,$A$52, ""))</f>
        <v/>
      </c>
      <c r="G57" s="10" t="str">
        <f>IF($A$52="","",IF(VLOOKUP($A$52,Samples!$A$3:$D$100,2,FALSE)='Intermediate Lookups'!$A6&amp;'Intermediate Lookups'!H$1,$A$52, ""))</f>
        <v/>
      </c>
      <c r="H57" s="10" t="str">
        <f>IF($A$52="","",IF(VLOOKUP($A$52,Samples!$A$3:$D$100,2,FALSE)='Intermediate Lookups'!$A6&amp;'Intermediate Lookups'!I$1,$A$52, ""))</f>
        <v/>
      </c>
      <c r="I57" s="10" t="str">
        <f>IF($A$52="","",IF(VLOOKUP($A$52,Samples!$A$3:$D$100,2,FALSE)='Intermediate Lookups'!$A6&amp;'Intermediate Lookups'!J$1,$A$52, ""))</f>
        <v/>
      </c>
      <c r="J57" s="10" t="str">
        <f>IF($A$52="","",IF(VLOOKUP($A$52,Samples!$A$3:$D$100,2,FALSE)='Intermediate Lookups'!$A6&amp;'Intermediate Lookups'!K$1,$A$52, ""))</f>
        <v/>
      </c>
      <c r="K57" s="10" t="str">
        <f>IF($A$52="","",IF(VLOOKUP($A$52,Samples!$A$3:$D$100,2,FALSE)='Intermediate Lookups'!$A6&amp;'Intermediate Lookups'!L$1,$A$52, ""))</f>
        <v/>
      </c>
      <c r="L57" s="10" t="str">
        <f>IF($A$52="","",IF(VLOOKUP($A$52,Samples!$A$3:$D$100,2,FALSE)='Intermediate Lookups'!$A6&amp;'Intermediate Lookups'!M$1,$A$52, ""))</f>
        <v/>
      </c>
    </row>
    <row r="58" spans="1:12" x14ac:dyDescent="0.25">
      <c r="A58" s="10" t="str">
        <f>IF($A$52="","",IF(VLOOKUP($A$52,Samples!$A$3:$D$100,2,FALSE)='Intermediate Lookups'!$A7&amp;'Intermediate Lookups'!B$1,$A$52, ""))</f>
        <v/>
      </c>
      <c r="B58" s="10" t="str">
        <f>IF($A$52="","",IF(VLOOKUP($A$52,Samples!$A$3:$D$100,2,FALSE)='Intermediate Lookups'!$A7&amp;'Intermediate Lookups'!C$1,$A$52, ""))</f>
        <v/>
      </c>
      <c r="C58" s="10" t="str">
        <f>IF($A$52="","",IF(VLOOKUP($A$52,Samples!$A$3:$D$100,2,FALSE)='Intermediate Lookups'!$A7&amp;'Intermediate Lookups'!D$1,$A$52, ""))</f>
        <v/>
      </c>
      <c r="D58" s="10" t="str">
        <f>IF($A$52="","",IF(VLOOKUP($A$52,Samples!$A$3:$D$100,2,FALSE)='Intermediate Lookups'!$A7&amp;'Intermediate Lookups'!E$1,$A$52, ""))</f>
        <v/>
      </c>
      <c r="E58" s="10" t="str">
        <f>IF($A$52="","",IF(VLOOKUP($A$52,Samples!$A$3:$D$100,2,FALSE)='Intermediate Lookups'!$A7&amp;'Intermediate Lookups'!F$1,$A$52, ""))</f>
        <v/>
      </c>
      <c r="F58" s="10" t="str">
        <f>IF($A$52="","",IF(VLOOKUP($A$52,Samples!$A$3:$D$100,2,FALSE)='Intermediate Lookups'!$A7&amp;'Intermediate Lookups'!G$1,$A$52, ""))</f>
        <v>wan</v>
      </c>
      <c r="G58" s="10" t="str">
        <f>IF($A$52="","",IF(VLOOKUP($A$52,Samples!$A$3:$D$100,2,FALSE)='Intermediate Lookups'!$A7&amp;'Intermediate Lookups'!H$1,$A$52, ""))</f>
        <v/>
      </c>
      <c r="H58" s="10" t="str">
        <f>IF($A$52="","",IF(VLOOKUP($A$52,Samples!$A$3:$D$100,2,FALSE)='Intermediate Lookups'!$A7&amp;'Intermediate Lookups'!I$1,$A$52, ""))</f>
        <v/>
      </c>
      <c r="I58" s="10" t="str">
        <f>IF($A$52="","",IF(VLOOKUP($A$52,Samples!$A$3:$D$100,2,FALSE)='Intermediate Lookups'!$A7&amp;'Intermediate Lookups'!J$1,$A$52, ""))</f>
        <v/>
      </c>
      <c r="J58" s="10" t="str">
        <f>IF($A$52="","",IF(VLOOKUP($A$52,Samples!$A$3:$D$100,2,FALSE)='Intermediate Lookups'!$A7&amp;'Intermediate Lookups'!K$1,$A$52, ""))</f>
        <v/>
      </c>
      <c r="K58" s="10" t="str">
        <f>IF($A$52="","",IF(VLOOKUP($A$52,Samples!$A$3:$D$100,2,FALSE)='Intermediate Lookups'!$A7&amp;'Intermediate Lookups'!L$1,$A$52, ""))</f>
        <v/>
      </c>
      <c r="L58" s="10" t="str">
        <f>IF($A$52="","",IF(VLOOKUP($A$52,Samples!$A$3:$D$100,2,FALSE)='Intermediate Lookups'!$A7&amp;'Intermediate Lookups'!M$1,$A$52, ""))</f>
        <v/>
      </c>
    </row>
    <row r="59" spans="1:12" x14ac:dyDescent="0.25">
      <c r="A59" s="10" t="str">
        <f>IF($A$52="","",IF(VLOOKUP($A$52,Samples!$A$3:$D$100,2,FALSE)='Intermediate Lookups'!$A8&amp;'Intermediate Lookups'!B$1,$A$52, ""))</f>
        <v/>
      </c>
      <c r="B59" s="10" t="str">
        <f>IF($A$52="","",IF(VLOOKUP($A$52,Samples!$A$3:$D$100,2,FALSE)='Intermediate Lookups'!$A8&amp;'Intermediate Lookups'!C$1,$A$52, ""))</f>
        <v/>
      </c>
      <c r="C59" s="10" t="str">
        <f>IF($A$52="","",IF(VLOOKUP($A$52,Samples!$A$3:$D$100,2,FALSE)='Intermediate Lookups'!$A8&amp;'Intermediate Lookups'!D$1,$A$52, ""))</f>
        <v/>
      </c>
      <c r="D59" s="10" t="str">
        <f>IF($A$52="","",IF(VLOOKUP($A$52,Samples!$A$3:$D$100,2,FALSE)='Intermediate Lookups'!$A8&amp;'Intermediate Lookups'!E$1,$A$52, ""))</f>
        <v/>
      </c>
      <c r="E59" s="10" t="str">
        <f>IF($A$52="","",IF(VLOOKUP($A$52,Samples!$A$3:$D$100,2,FALSE)='Intermediate Lookups'!$A8&amp;'Intermediate Lookups'!F$1,$A$52, ""))</f>
        <v/>
      </c>
      <c r="F59" s="10" t="str">
        <f>IF($A$52="","",IF(VLOOKUP($A$52,Samples!$A$3:$D$100,2,FALSE)='Intermediate Lookups'!$A8&amp;'Intermediate Lookups'!G$1,$A$52, ""))</f>
        <v/>
      </c>
      <c r="G59" s="10" t="str">
        <f>IF($A$52="","",IF(VLOOKUP($A$52,Samples!$A$3:$D$100,2,FALSE)='Intermediate Lookups'!$A8&amp;'Intermediate Lookups'!H$1,$A$52, ""))</f>
        <v/>
      </c>
      <c r="H59" s="10" t="str">
        <f>IF($A$52="","",IF(VLOOKUP($A$52,Samples!$A$3:$D$100,2,FALSE)='Intermediate Lookups'!$A8&amp;'Intermediate Lookups'!I$1,$A$52, ""))</f>
        <v/>
      </c>
      <c r="I59" s="10" t="str">
        <f>IF($A$52="","",IF(VLOOKUP($A$52,Samples!$A$3:$D$100,2,FALSE)='Intermediate Lookups'!$A8&amp;'Intermediate Lookups'!J$1,$A$52, ""))</f>
        <v/>
      </c>
      <c r="J59" s="10" t="str">
        <f>IF($A$52="","",IF(VLOOKUP($A$52,Samples!$A$3:$D$100,2,FALSE)='Intermediate Lookups'!$A8&amp;'Intermediate Lookups'!K$1,$A$52, ""))</f>
        <v/>
      </c>
      <c r="K59" s="10" t="str">
        <f>IF($A$52="","",IF(VLOOKUP($A$52,Samples!$A$3:$D$100,2,FALSE)='Intermediate Lookups'!$A8&amp;'Intermediate Lookups'!L$1,$A$52, ""))</f>
        <v/>
      </c>
      <c r="L59" s="10" t="str">
        <f>IF($A$52="","",IF(VLOOKUP($A$52,Samples!$A$3:$D$100,2,FALSE)='Intermediate Lookups'!$A8&amp;'Intermediate Lookups'!M$1,$A$52, ""))</f>
        <v/>
      </c>
    </row>
    <row r="60" spans="1:12" x14ac:dyDescent="0.25">
      <c r="A60" s="10" t="str">
        <f>IF($A$52="","",IF(VLOOKUP($A$52,Samples!$A$3:$D$100,2,FALSE)='Intermediate Lookups'!$A9&amp;'Intermediate Lookups'!B$1,$A$52, ""))</f>
        <v/>
      </c>
      <c r="B60" s="10" t="str">
        <f>IF($A$52="","",IF(VLOOKUP($A$52,Samples!$A$3:$D$100,2,FALSE)='Intermediate Lookups'!$A9&amp;'Intermediate Lookups'!C$1,$A$52, ""))</f>
        <v/>
      </c>
      <c r="C60" s="10" t="str">
        <f>IF($A$52="","",IF(VLOOKUP($A$52,Samples!$A$3:$D$100,2,FALSE)='Intermediate Lookups'!$A9&amp;'Intermediate Lookups'!D$1,$A$52, ""))</f>
        <v/>
      </c>
      <c r="D60" s="10" t="str">
        <f>IF($A$52="","",IF(VLOOKUP($A$52,Samples!$A$3:$D$100,2,FALSE)='Intermediate Lookups'!$A9&amp;'Intermediate Lookups'!E$1,$A$52, ""))</f>
        <v/>
      </c>
      <c r="E60" s="10" t="str">
        <f>IF($A$52="","",IF(VLOOKUP($A$52,Samples!$A$3:$D$100,2,FALSE)='Intermediate Lookups'!$A9&amp;'Intermediate Lookups'!F$1,$A$52, ""))</f>
        <v/>
      </c>
      <c r="F60" s="10" t="str">
        <f>IF($A$52="","",IF(VLOOKUP($A$52,Samples!$A$3:$D$100,2,FALSE)='Intermediate Lookups'!$A9&amp;'Intermediate Lookups'!G$1,$A$52, ""))</f>
        <v/>
      </c>
      <c r="G60" s="10" t="str">
        <f>IF($A$52="","",IF(VLOOKUP($A$52,Samples!$A$3:$D$100,2,FALSE)='Intermediate Lookups'!$A9&amp;'Intermediate Lookups'!H$1,$A$52, ""))</f>
        <v/>
      </c>
      <c r="H60" s="10" t="str">
        <f>IF($A$52="","",IF(VLOOKUP($A$52,Samples!$A$3:$D$100,2,FALSE)='Intermediate Lookups'!$A9&amp;'Intermediate Lookups'!I$1,$A$52, ""))</f>
        <v/>
      </c>
      <c r="I60" s="10" t="str">
        <f>IF($A$52="","",IF(VLOOKUP($A$52,Samples!$A$3:$D$100,2,FALSE)='Intermediate Lookups'!$A9&amp;'Intermediate Lookups'!J$1,$A$52, ""))</f>
        <v/>
      </c>
      <c r="J60" s="10" t="str">
        <f>IF($A$52="","",IF(VLOOKUP($A$52,Samples!$A$3:$D$100,2,FALSE)='Intermediate Lookups'!$A9&amp;'Intermediate Lookups'!K$1,$A$52, ""))</f>
        <v/>
      </c>
      <c r="K60" s="10" t="str">
        <f>IF($A$52="","",IF(VLOOKUP($A$52,Samples!$A$3:$D$100,2,FALSE)='Intermediate Lookups'!$A9&amp;'Intermediate Lookups'!L$1,$A$52, ""))</f>
        <v/>
      </c>
      <c r="L60" s="10" t="str">
        <f>IF($A$52="","",IF(VLOOKUP($A$52,Samples!$A$3:$D$100,2,FALSE)='Intermediate Lookups'!$A9&amp;'Intermediate Lookups'!M$1,$A$52, ""))</f>
        <v/>
      </c>
    </row>
    <row r="62" spans="1:12" x14ac:dyDescent="0.25">
      <c r="A62" t="str">
        <f>IF(ISBLANK(Samples!A9),IF(OR(A52="",A52=Samples!$A$100,ISBLANK(Samples!A100)),"",Samples!$A$100),Samples!A9)</f>
        <v>xag</v>
      </c>
      <c r="B62">
        <f>IF(A62="","",VLOOKUP(A62,Samples!$A$3:$D$100,4,FALSE))</f>
        <v>2.23</v>
      </c>
    </row>
    <row r="63" spans="1:12" x14ac:dyDescent="0.25">
      <c r="A63" s="10" t="str">
        <f>IF($A$62="","",IF(VLOOKUP($A$62,Samples!$A$3:$D$100,2,FALSE)='Intermediate Lookups'!$A2&amp;'Intermediate Lookups'!B$1,$A$62, ""))</f>
        <v/>
      </c>
      <c r="B63" s="10" t="str">
        <f>IF($A$62="","",IF(VLOOKUP($A$62,Samples!$A$3:$D$100,2,FALSE)='Intermediate Lookups'!$A2&amp;'Intermediate Lookups'!C$1,$A$62, ""))</f>
        <v/>
      </c>
      <c r="C63" s="10" t="str">
        <f>IF($A$62="","",IF(VLOOKUP($A$62,Samples!$A$3:$D$100,2,FALSE)='Intermediate Lookups'!$A2&amp;'Intermediate Lookups'!D$1,$A$62, ""))</f>
        <v/>
      </c>
      <c r="D63" s="10" t="str">
        <f>IF($A$62="","",IF(VLOOKUP($A$62,Samples!$A$3:$D$100,2,FALSE)='Intermediate Lookups'!$A2&amp;'Intermediate Lookups'!E$1,$A$62, ""))</f>
        <v/>
      </c>
      <c r="E63" s="10" t="str">
        <f>IF($A$62="","",IF(VLOOKUP($A$62,Samples!$A$3:$D$100,2,FALSE)='Intermediate Lookups'!$A2&amp;'Intermediate Lookups'!F$1,$A$62, ""))</f>
        <v/>
      </c>
      <c r="F63" s="10" t="str">
        <f>IF($A$62="","",IF(VLOOKUP($A$62,Samples!$A$3:$D$100,2,FALSE)='Intermediate Lookups'!$A2&amp;'Intermediate Lookups'!G$1,$A$62, ""))</f>
        <v/>
      </c>
      <c r="G63" s="10" t="str">
        <f>IF($A$62="","",IF(VLOOKUP($A$62,Samples!$A$3:$D$100,2,FALSE)='Intermediate Lookups'!$A2&amp;'Intermediate Lookups'!H$1,$A$62, ""))</f>
        <v/>
      </c>
      <c r="H63" s="10" t="str">
        <f>IF($A$62="","",IF(VLOOKUP($A$62,Samples!$A$3:$D$100,2,FALSE)='Intermediate Lookups'!$A2&amp;'Intermediate Lookups'!I$1,$A$62, ""))</f>
        <v>xag</v>
      </c>
      <c r="I63" s="10" t="str">
        <f>IF($A$62="","",IF(VLOOKUP($A$62,Samples!$A$3:$D$100,2,FALSE)='Intermediate Lookups'!$A2&amp;'Intermediate Lookups'!J$1,$A$62, ""))</f>
        <v/>
      </c>
      <c r="J63" s="10" t="str">
        <f>IF($A$62="","",IF(VLOOKUP($A$62,Samples!$A$3:$D$100,2,FALSE)='Intermediate Lookups'!$A2&amp;'Intermediate Lookups'!K$1,$A$62, ""))</f>
        <v/>
      </c>
      <c r="K63" s="10" t="str">
        <f>IF($A$62="","",IF(VLOOKUP($A$62,Samples!$A$3:$D$100,2,FALSE)='Intermediate Lookups'!$A2&amp;'Intermediate Lookups'!L$1,$A$62, ""))</f>
        <v/>
      </c>
      <c r="L63" s="10" t="str">
        <f>IF($A$62="","",IF(VLOOKUP($A$62,Samples!$A$3:$D$100,2,FALSE)='Intermediate Lookups'!$A2&amp;'Intermediate Lookups'!M$1,$A$62, ""))</f>
        <v/>
      </c>
    </row>
    <row r="64" spans="1:12" x14ac:dyDescent="0.25">
      <c r="A64" s="10" t="str">
        <f>IF($A$62="","",IF(VLOOKUP($A$62,Samples!$A$3:$D$100,2,FALSE)='Intermediate Lookups'!$A3&amp;'Intermediate Lookups'!B$1,$A$62, ""))</f>
        <v/>
      </c>
      <c r="B64" s="10" t="str">
        <f>IF($A$62="","",IF(VLOOKUP($A$62,Samples!$A$3:$D$100,2,FALSE)='Intermediate Lookups'!$A3&amp;'Intermediate Lookups'!C$1,$A$62, ""))</f>
        <v/>
      </c>
      <c r="C64" s="10" t="str">
        <f>IF($A$62="","",IF(VLOOKUP($A$62,Samples!$A$3:$D$100,2,FALSE)='Intermediate Lookups'!$A3&amp;'Intermediate Lookups'!D$1,$A$62, ""))</f>
        <v/>
      </c>
      <c r="D64" s="10" t="str">
        <f>IF($A$62="","",IF(VLOOKUP($A$62,Samples!$A$3:$D$100,2,FALSE)='Intermediate Lookups'!$A3&amp;'Intermediate Lookups'!E$1,$A$62, ""))</f>
        <v/>
      </c>
      <c r="E64" s="10" t="str">
        <f>IF($A$62="","",IF(VLOOKUP($A$62,Samples!$A$3:$D$100,2,FALSE)='Intermediate Lookups'!$A3&amp;'Intermediate Lookups'!F$1,$A$62, ""))</f>
        <v/>
      </c>
      <c r="F64" s="10" t="str">
        <f>IF($A$62="","",IF(VLOOKUP($A$62,Samples!$A$3:$D$100,2,FALSE)='Intermediate Lookups'!$A3&amp;'Intermediate Lookups'!G$1,$A$62, ""))</f>
        <v/>
      </c>
      <c r="G64" s="10" t="str">
        <f>IF($A$62="","",IF(VLOOKUP($A$62,Samples!$A$3:$D$100,2,FALSE)='Intermediate Lookups'!$A3&amp;'Intermediate Lookups'!H$1,$A$62, ""))</f>
        <v/>
      </c>
      <c r="H64" s="10" t="str">
        <f>IF($A$62="","",IF(VLOOKUP($A$62,Samples!$A$3:$D$100,2,FALSE)='Intermediate Lookups'!$A3&amp;'Intermediate Lookups'!I$1,$A$62, ""))</f>
        <v/>
      </c>
      <c r="I64" s="10" t="str">
        <f>IF($A$62="","",IF(VLOOKUP($A$62,Samples!$A$3:$D$100,2,FALSE)='Intermediate Lookups'!$A3&amp;'Intermediate Lookups'!J$1,$A$62, ""))</f>
        <v/>
      </c>
      <c r="J64" s="10" t="str">
        <f>IF($A$62="","",IF(VLOOKUP($A$62,Samples!$A$3:$D$100,2,FALSE)='Intermediate Lookups'!$A3&amp;'Intermediate Lookups'!K$1,$A$62, ""))</f>
        <v/>
      </c>
      <c r="K64" s="10" t="str">
        <f>IF($A$62="","",IF(VLOOKUP($A$62,Samples!$A$3:$D$100,2,FALSE)='Intermediate Lookups'!$A3&amp;'Intermediate Lookups'!L$1,$A$62, ""))</f>
        <v/>
      </c>
      <c r="L64" s="10" t="str">
        <f>IF($A$62="","",IF(VLOOKUP($A$62,Samples!$A$3:$D$100,2,FALSE)='Intermediate Lookups'!$A3&amp;'Intermediate Lookups'!M$1,$A$62, ""))</f>
        <v/>
      </c>
    </row>
    <row r="65" spans="1:12" x14ac:dyDescent="0.25">
      <c r="A65" s="10" t="str">
        <f>IF($A$62="","",IF(VLOOKUP($A$62,Samples!$A$3:$D$100,2,FALSE)='Intermediate Lookups'!$A4&amp;'Intermediate Lookups'!B$1,$A$62, ""))</f>
        <v/>
      </c>
      <c r="B65" s="10" t="str">
        <f>IF($A$62="","",IF(VLOOKUP($A$62,Samples!$A$3:$D$100,2,FALSE)='Intermediate Lookups'!$A4&amp;'Intermediate Lookups'!C$1,$A$62, ""))</f>
        <v/>
      </c>
      <c r="C65" s="10" t="str">
        <f>IF($A$62="","",IF(VLOOKUP($A$62,Samples!$A$3:$D$100,2,FALSE)='Intermediate Lookups'!$A4&amp;'Intermediate Lookups'!D$1,$A$62, ""))</f>
        <v/>
      </c>
      <c r="D65" s="10" t="str">
        <f>IF($A$62="","",IF(VLOOKUP($A$62,Samples!$A$3:$D$100,2,FALSE)='Intermediate Lookups'!$A4&amp;'Intermediate Lookups'!E$1,$A$62, ""))</f>
        <v/>
      </c>
      <c r="E65" s="10" t="str">
        <f>IF($A$62="","",IF(VLOOKUP($A$62,Samples!$A$3:$D$100,2,FALSE)='Intermediate Lookups'!$A4&amp;'Intermediate Lookups'!F$1,$A$62, ""))</f>
        <v/>
      </c>
      <c r="F65" s="10" t="str">
        <f>IF($A$62="","",IF(VLOOKUP($A$62,Samples!$A$3:$D$100,2,FALSE)='Intermediate Lookups'!$A4&amp;'Intermediate Lookups'!G$1,$A$62, ""))</f>
        <v/>
      </c>
      <c r="G65" s="10" t="str">
        <f>IF($A$62="","",IF(VLOOKUP($A$62,Samples!$A$3:$D$100,2,FALSE)='Intermediate Lookups'!$A4&amp;'Intermediate Lookups'!H$1,$A$62, ""))</f>
        <v/>
      </c>
      <c r="H65" s="10" t="str">
        <f>IF($A$62="","",IF(VLOOKUP($A$62,Samples!$A$3:$D$100,2,FALSE)='Intermediate Lookups'!$A4&amp;'Intermediate Lookups'!I$1,$A$62, ""))</f>
        <v/>
      </c>
      <c r="I65" s="10" t="str">
        <f>IF($A$62="","",IF(VLOOKUP($A$62,Samples!$A$3:$D$100,2,FALSE)='Intermediate Lookups'!$A4&amp;'Intermediate Lookups'!J$1,$A$62, ""))</f>
        <v/>
      </c>
      <c r="J65" s="10" t="str">
        <f>IF($A$62="","",IF(VLOOKUP($A$62,Samples!$A$3:$D$100,2,FALSE)='Intermediate Lookups'!$A4&amp;'Intermediate Lookups'!K$1,$A$62, ""))</f>
        <v/>
      </c>
      <c r="K65" s="10" t="str">
        <f>IF($A$62="","",IF(VLOOKUP($A$62,Samples!$A$3:$D$100,2,FALSE)='Intermediate Lookups'!$A4&amp;'Intermediate Lookups'!L$1,$A$62, ""))</f>
        <v/>
      </c>
      <c r="L65" s="10" t="str">
        <f>IF($A$62="","",IF(VLOOKUP($A$62,Samples!$A$3:$D$100,2,FALSE)='Intermediate Lookups'!$A4&amp;'Intermediate Lookups'!M$1,$A$62, ""))</f>
        <v/>
      </c>
    </row>
    <row r="66" spans="1:12" x14ac:dyDescent="0.25">
      <c r="A66" s="10" t="str">
        <f>IF($A$62="","",IF(VLOOKUP($A$62,Samples!$A$3:$D$100,2,FALSE)='Intermediate Lookups'!$A5&amp;'Intermediate Lookups'!B$1,$A$62, ""))</f>
        <v/>
      </c>
      <c r="B66" s="10" t="str">
        <f>IF($A$62="","",IF(VLOOKUP($A$62,Samples!$A$3:$D$100,2,FALSE)='Intermediate Lookups'!$A5&amp;'Intermediate Lookups'!C$1,$A$62, ""))</f>
        <v/>
      </c>
      <c r="C66" s="10" t="str">
        <f>IF($A$62="","",IF(VLOOKUP($A$62,Samples!$A$3:$D$100,2,FALSE)='Intermediate Lookups'!$A5&amp;'Intermediate Lookups'!D$1,$A$62, ""))</f>
        <v/>
      </c>
      <c r="D66" s="10" t="str">
        <f>IF($A$62="","",IF(VLOOKUP($A$62,Samples!$A$3:$D$100,2,FALSE)='Intermediate Lookups'!$A5&amp;'Intermediate Lookups'!E$1,$A$62, ""))</f>
        <v/>
      </c>
      <c r="E66" s="10" t="str">
        <f>IF($A$62="","",IF(VLOOKUP($A$62,Samples!$A$3:$D$100,2,FALSE)='Intermediate Lookups'!$A5&amp;'Intermediate Lookups'!F$1,$A$62, ""))</f>
        <v/>
      </c>
      <c r="F66" s="10" t="str">
        <f>IF($A$62="","",IF(VLOOKUP($A$62,Samples!$A$3:$D$100,2,FALSE)='Intermediate Lookups'!$A5&amp;'Intermediate Lookups'!G$1,$A$62, ""))</f>
        <v/>
      </c>
      <c r="G66" s="10" t="str">
        <f>IF($A$62="","",IF(VLOOKUP($A$62,Samples!$A$3:$D$100,2,FALSE)='Intermediate Lookups'!$A5&amp;'Intermediate Lookups'!H$1,$A$62, ""))</f>
        <v/>
      </c>
      <c r="H66" s="10" t="str">
        <f>IF($A$62="","",IF(VLOOKUP($A$62,Samples!$A$3:$D$100,2,FALSE)='Intermediate Lookups'!$A5&amp;'Intermediate Lookups'!I$1,$A$62, ""))</f>
        <v/>
      </c>
      <c r="I66" s="10" t="str">
        <f>IF($A$62="","",IF(VLOOKUP($A$62,Samples!$A$3:$D$100,2,FALSE)='Intermediate Lookups'!$A5&amp;'Intermediate Lookups'!J$1,$A$62, ""))</f>
        <v/>
      </c>
      <c r="J66" s="10" t="str">
        <f>IF($A$62="","",IF(VLOOKUP($A$62,Samples!$A$3:$D$100,2,FALSE)='Intermediate Lookups'!$A5&amp;'Intermediate Lookups'!K$1,$A$62, ""))</f>
        <v/>
      </c>
      <c r="K66" s="10" t="str">
        <f>IF($A$62="","",IF(VLOOKUP($A$62,Samples!$A$3:$D$100,2,FALSE)='Intermediate Lookups'!$A5&amp;'Intermediate Lookups'!L$1,$A$62, ""))</f>
        <v/>
      </c>
      <c r="L66" s="10" t="str">
        <f>IF($A$62="","",IF(VLOOKUP($A$62,Samples!$A$3:$D$100,2,FALSE)='Intermediate Lookups'!$A5&amp;'Intermediate Lookups'!M$1,$A$62, ""))</f>
        <v/>
      </c>
    </row>
    <row r="67" spans="1:12" x14ac:dyDescent="0.25">
      <c r="A67" s="10" t="str">
        <f>IF($A$62="","",IF(VLOOKUP($A$62,Samples!$A$3:$D$100,2,FALSE)='Intermediate Lookups'!$A6&amp;'Intermediate Lookups'!B$1,$A$62, ""))</f>
        <v/>
      </c>
      <c r="B67" s="10" t="str">
        <f>IF($A$62="","",IF(VLOOKUP($A$62,Samples!$A$3:$D$100,2,FALSE)='Intermediate Lookups'!$A6&amp;'Intermediate Lookups'!C$1,$A$62, ""))</f>
        <v/>
      </c>
      <c r="C67" s="10" t="str">
        <f>IF($A$62="","",IF(VLOOKUP($A$62,Samples!$A$3:$D$100,2,FALSE)='Intermediate Lookups'!$A6&amp;'Intermediate Lookups'!D$1,$A$62, ""))</f>
        <v/>
      </c>
      <c r="D67" s="10" t="str">
        <f>IF($A$62="","",IF(VLOOKUP($A$62,Samples!$A$3:$D$100,2,FALSE)='Intermediate Lookups'!$A6&amp;'Intermediate Lookups'!E$1,$A$62, ""))</f>
        <v/>
      </c>
      <c r="E67" s="10" t="str">
        <f>IF($A$62="","",IF(VLOOKUP($A$62,Samples!$A$3:$D$100,2,FALSE)='Intermediate Lookups'!$A6&amp;'Intermediate Lookups'!F$1,$A$62, ""))</f>
        <v/>
      </c>
      <c r="F67" s="10" t="str">
        <f>IF($A$62="","",IF(VLOOKUP($A$62,Samples!$A$3:$D$100,2,FALSE)='Intermediate Lookups'!$A6&amp;'Intermediate Lookups'!G$1,$A$62, ""))</f>
        <v/>
      </c>
      <c r="G67" s="10" t="str">
        <f>IF($A$62="","",IF(VLOOKUP($A$62,Samples!$A$3:$D$100,2,FALSE)='Intermediate Lookups'!$A6&amp;'Intermediate Lookups'!H$1,$A$62, ""))</f>
        <v/>
      </c>
      <c r="H67" s="10" t="str">
        <f>IF($A$62="","",IF(VLOOKUP($A$62,Samples!$A$3:$D$100,2,FALSE)='Intermediate Lookups'!$A6&amp;'Intermediate Lookups'!I$1,$A$62, ""))</f>
        <v/>
      </c>
      <c r="I67" s="10" t="str">
        <f>IF($A$62="","",IF(VLOOKUP($A$62,Samples!$A$3:$D$100,2,FALSE)='Intermediate Lookups'!$A6&amp;'Intermediate Lookups'!J$1,$A$62, ""))</f>
        <v/>
      </c>
      <c r="J67" s="10" t="str">
        <f>IF($A$62="","",IF(VLOOKUP($A$62,Samples!$A$3:$D$100,2,FALSE)='Intermediate Lookups'!$A6&amp;'Intermediate Lookups'!K$1,$A$62, ""))</f>
        <v/>
      </c>
      <c r="K67" s="10" t="str">
        <f>IF($A$62="","",IF(VLOOKUP($A$62,Samples!$A$3:$D$100,2,FALSE)='Intermediate Lookups'!$A6&amp;'Intermediate Lookups'!L$1,$A$62, ""))</f>
        <v/>
      </c>
      <c r="L67" s="10" t="str">
        <f>IF($A$62="","",IF(VLOOKUP($A$62,Samples!$A$3:$D$100,2,FALSE)='Intermediate Lookups'!$A6&amp;'Intermediate Lookups'!M$1,$A$62, ""))</f>
        <v/>
      </c>
    </row>
    <row r="68" spans="1:12" x14ac:dyDescent="0.25">
      <c r="A68" s="10" t="str">
        <f>IF($A$62="","",IF(VLOOKUP($A$62,Samples!$A$3:$D$100,2,FALSE)='Intermediate Lookups'!$A7&amp;'Intermediate Lookups'!B$1,$A$62, ""))</f>
        <v/>
      </c>
      <c r="B68" s="10" t="str">
        <f>IF($A$62="","",IF(VLOOKUP($A$62,Samples!$A$3:$D$100,2,FALSE)='Intermediate Lookups'!$A7&amp;'Intermediate Lookups'!C$1,$A$62, ""))</f>
        <v/>
      </c>
      <c r="C68" s="10" t="str">
        <f>IF($A$62="","",IF(VLOOKUP($A$62,Samples!$A$3:$D$100,2,FALSE)='Intermediate Lookups'!$A7&amp;'Intermediate Lookups'!D$1,$A$62, ""))</f>
        <v/>
      </c>
      <c r="D68" s="10" t="str">
        <f>IF($A$62="","",IF(VLOOKUP($A$62,Samples!$A$3:$D$100,2,FALSE)='Intermediate Lookups'!$A7&amp;'Intermediate Lookups'!E$1,$A$62, ""))</f>
        <v/>
      </c>
      <c r="E68" s="10" t="str">
        <f>IF($A$62="","",IF(VLOOKUP($A$62,Samples!$A$3:$D$100,2,FALSE)='Intermediate Lookups'!$A7&amp;'Intermediate Lookups'!F$1,$A$62, ""))</f>
        <v/>
      </c>
      <c r="F68" s="10" t="str">
        <f>IF($A$62="","",IF(VLOOKUP($A$62,Samples!$A$3:$D$100,2,FALSE)='Intermediate Lookups'!$A7&amp;'Intermediate Lookups'!G$1,$A$62, ""))</f>
        <v/>
      </c>
      <c r="G68" s="10" t="str">
        <f>IF($A$62="","",IF(VLOOKUP($A$62,Samples!$A$3:$D$100,2,FALSE)='Intermediate Lookups'!$A7&amp;'Intermediate Lookups'!H$1,$A$62, ""))</f>
        <v/>
      </c>
      <c r="H68" s="10" t="str">
        <f>IF($A$62="","",IF(VLOOKUP($A$62,Samples!$A$3:$D$100,2,FALSE)='Intermediate Lookups'!$A7&amp;'Intermediate Lookups'!I$1,$A$62, ""))</f>
        <v/>
      </c>
      <c r="I68" s="10" t="str">
        <f>IF($A$62="","",IF(VLOOKUP($A$62,Samples!$A$3:$D$100,2,FALSE)='Intermediate Lookups'!$A7&amp;'Intermediate Lookups'!J$1,$A$62, ""))</f>
        <v/>
      </c>
      <c r="J68" s="10" t="str">
        <f>IF($A$62="","",IF(VLOOKUP($A$62,Samples!$A$3:$D$100,2,FALSE)='Intermediate Lookups'!$A7&amp;'Intermediate Lookups'!K$1,$A$62, ""))</f>
        <v/>
      </c>
      <c r="K68" s="10" t="str">
        <f>IF($A$62="","",IF(VLOOKUP($A$62,Samples!$A$3:$D$100,2,FALSE)='Intermediate Lookups'!$A7&amp;'Intermediate Lookups'!L$1,$A$62, ""))</f>
        <v/>
      </c>
      <c r="L68" s="10" t="str">
        <f>IF($A$62="","",IF(VLOOKUP($A$62,Samples!$A$3:$D$100,2,FALSE)='Intermediate Lookups'!$A7&amp;'Intermediate Lookups'!M$1,$A$62, ""))</f>
        <v/>
      </c>
    </row>
    <row r="69" spans="1:12" x14ac:dyDescent="0.25">
      <c r="A69" s="10" t="str">
        <f>IF($A$62="","",IF(VLOOKUP($A$62,Samples!$A$3:$D$100,2,FALSE)='Intermediate Lookups'!$A8&amp;'Intermediate Lookups'!B$1,$A$62, ""))</f>
        <v/>
      </c>
      <c r="B69" s="10" t="str">
        <f>IF($A$62="","",IF(VLOOKUP($A$62,Samples!$A$3:$D$100,2,FALSE)='Intermediate Lookups'!$A8&amp;'Intermediate Lookups'!C$1,$A$62, ""))</f>
        <v/>
      </c>
      <c r="C69" s="10" t="str">
        <f>IF($A$62="","",IF(VLOOKUP($A$62,Samples!$A$3:$D$100,2,FALSE)='Intermediate Lookups'!$A8&amp;'Intermediate Lookups'!D$1,$A$62, ""))</f>
        <v/>
      </c>
      <c r="D69" s="10" t="str">
        <f>IF($A$62="","",IF(VLOOKUP($A$62,Samples!$A$3:$D$100,2,FALSE)='Intermediate Lookups'!$A8&amp;'Intermediate Lookups'!E$1,$A$62, ""))</f>
        <v/>
      </c>
      <c r="E69" s="10" t="str">
        <f>IF($A$62="","",IF(VLOOKUP($A$62,Samples!$A$3:$D$100,2,FALSE)='Intermediate Lookups'!$A8&amp;'Intermediate Lookups'!F$1,$A$62, ""))</f>
        <v/>
      </c>
      <c r="F69" s="10" t="str">
        <f>IF($A$62="","",IF(VLOOKUP($A$62,Samples!$A$3:$D$100,2,FALSE)='Intermediate Lookups'!$A8&amp;'Intermediate Lookups'!G$1,$A$62, ""))</f>
        <v/>
      </c>
      <c r="G69" s="10" t="str">
        <f>IF($A$62="","",IF(VLOOKUP($A$62,Samples!$A$3:$D$100,2,FALSE)='Intermediate Lookups'!$A8&amp;'Intermediate Lookups'!H$1,$A$62, ""))</f>
        <v/>
      </c>
      <c r="H69" s="10" t="str">
        <f>IF($A$62="","",IF(VLOOKUP($A$62,Samples!$A$3:$D$100,2,FALSE)='Intermediate Lookups'!$A8&amp;'Intermediate Lookups'!I$1,$A$62, ""))</f>
        <v/>
      </c>
      <c r="I69" s="10" t="str">
        <f>IF($A$62="","",IF(VLOOKUP($A$62,Samples!$A$3:$D$100,2,FALSE)='Intermediate Lookups'!$A8&amp;'Intermediate Lookups'!J$1,$A$62, ""))</f>
        <v/>
      </c>
      <c r="J69" s="10" t="str">
        <f>IF($A$62="","",IF(VLOOKUP($A$62,Samples!$A$3:$D$100,2,FALSE)='Intermediate Lookups'!$A8&amp;'Intermediate Lookups'!K$1,$A$62, ""))</f>
        <v/>
      </c>
      <c r="K69" s="10" t="str">
        <f>IF($A$62="","",IF(VLOOKUP($A$62,Samples!$A$3:$D$100,2,FALSE)='Intermediate Lookups'!$A8&amp;'Intermediate Lookups'!L$1,$A$62, ""))</f>
        <v/>
      </c>
      <c r="L69" s="10" t="str">
        <f>IF($A$62="","",IF(VLOOKUP($A$62,Samples!$A$3:$D$100,2,FALSE)='Intermediate Lookups'!$A8&amp;'Intermediate Lookups'!M$1,$A$62, ""))</f>
        <v/>
      </c>
    </row>
    <row r="70" spans="1:12" x14ac:dyDescent="0.25">
      <c r="A70" s="10" t="str">
        <f>IF($A$62="","",IF(VLOOKUP($A$62,Samples!$A$3:$D$100,2,FALSE)='Intermediate Lookups'!$A9&amp;'Intermediate Lookups'!B$1,$A$62, ""))</f>
        <v/>
      </c>
      <c r="B70" s="10" t="str">
        <f>IF($A$62="","",IF(VLOOKUP($A$62,Samples!$A$3:$D$100,2,FALSE)='Intermediate Lookups'!$A9&amp;'Intermediate Lookups'!C$1,$A$62, ""))</f>
        <v/>
      </c>
      <c r="C70" s="10" t="str">
        <f>IF($A$62="","",IF(VLOOKUP($A$62,Samples!$A$3:$D$100,2,FALSE)='Intermediate Lookups'!$A9&amp;'Intermediate Lookups'!D$1,$A$62, ""))</f>
        <v/>
      </c>
      <c r="D70" s="10" t="str">
        <f>IF($A$62="","",IF(VLOOKUP($A$62,Samples!$A$3:$D$100,2,FALSE)='Intermediate Lookups'!$A9&amp;'Intermediate Lookups'!E$1,$A$62, ""))</f>
        <v/>
      </c>
      <c r="E70" s="10" t="str">
        <f>IF($A$62="","",IF(VLOOKUP($A$62,Samples!$A$3:$D$100,2,FALSE)='Intermediate Lookups'!$A9&amp;'Intermediate Lookups'!F$1,$A$62, ""))</f>
        <v/>
      </c>
      <c r="F70" s="10" t="str">
        <f>IF($A$62="","",IF(VLOOKUP($A$62,Samples!$A$3:$D$100,2,FALSE)='Intermediate Lookups'!$A9&amp;'Intermediate Lookups'!G$1,$A$62, ""))</f>
        <v/>
      </c>
      <c r="G70" s="10" t="str">
        <f>IF($A$62="","",IF(VLOOKUP($A$62,Samples!$A$3:$D$100,2,FALSE)='Intermediate Lookups'!$A9&amp;'Intermediate Lookups'!H$1,$A$62, ""))</f>
        <v/>
      </c>
      <c r="H70" s="10" t="str">
        <f>IF($A$62="","",IF(VLOOKUP($A$62,Samples!$A$3:$D$100,2,FALSE)='Intermediate Lookups'!$A9&amp;'Intermediate Lookups'!I$1,$A$62, ""))</f>
        <v/>
      </c>
      <c r="I70" s="10" t="str">
        <f>IF($A$62="","",IF(VLOOKUP($A$62,Samples!$A$3:$D$100,2,FALSE)='Intermediate Lookups'!$A9&amp;'Intermediate Lookups'!J$1,$A$62, ""))</f>
        <v/>
      </c>
      <c r="J70" s="10" t="str">
        <f>IF($A$62="","",IF(VLOOKUP($A$62,Samples!$A$3:$D$100,2,FALSE)='Intermediate Lookups'!$A9&amp;'Intermediate Lookups'!K$1,$A$62, ""))</f>
        <v/>
      </c>
      <c r="K70" s="10" t="str">
        <f>IF($A$62="","",IF(VLOOKUP($A$62,Samples!$A$3:$D$100,2,FALSE)='Intermediate Lookups'!$A9&amp;'Intermediate Lookups'!L$1,$A$62, ""))</f>
        <v/>
      </c>
      <c r="L70" s="10" t="str">
        <f>IF($A$62="","",IF(VLOOKUP($A$62,Samples!$A$3:$D$100,2,FALSE)='Intermediate Lookups'!$A9&amp;'Intermediate Lookups'!M$1,$A$62, ""))</f>
        <v/>
      </c>
    </row>
    <row r="72" spans="1:12" x14ac:dyDescent="0.25">
      <c r="A72" t="str">
        <f>IF(ISBLANK(Samples!A10),IF(OR(A62="",A62=Samples!$A$100,ISBLANK(Samples!A100)),"",Samples!$A$100),Samples!A10)</f>
        <v>you</v>
      </c>
      <c r="B72">
        <f>IF(A72="","",VLOOKUP(A72,Samples!$A$3:$D$100,4,FALSE))</f>
        <v>2.79</v>
      </c>
    </row>
    <row r="73" spans="1:12" x14ac:dyDescent="0.25">
      <c r="A73" s="10" t="str">
        <f>IF($A$72="","",IF(VLOOKUP($A$72,Samples!$A$3:$D$100,2,FALSE)='Intermediate Lookups'!$A2&amp;'Intermediate Lookups'!B$1,$A$72, ""))</f>
        <v/>
      </c>
      <c r="B73" s="10" t="str">
        <f>IF($A$72="","",IF(VLOOKUP($A$72,Samples!$A$3:$D$100,2,FALSE)='Intermediate Lookups'!$A2&amp;'Intermediate Lookups'!C$1,$A$72, ""))</f>
        <v/>
      </c>
      <c r="C73" s="10" t="str">
        <f>IF($A$72="","",IF(VLOOKUP($A$72,Samples!$A$3:$D$100,2,FALSE)='Intermediate Lookups'!$A2&amp;'Intermediate Lookups'!D$1,$A$72, ""))</f>
        <v/>
      </c>
      <c r="D73" s="10" t="str">
        <f>IF($A$72="","",IF(VLOOKUP($A$72,Samples!$A$3:$D$100,2,FALSE)='Intermediate Lookups'!$A2&amp;'Intermediate Lookups'!E$1,$A$72, ""))</f>
        <v/>
      </c>
      <c r="E73" s="10" t="str">
        <f>IF($A$72="","",IF(VLOOKUP($A$72,Samples!$A$3:$D$100,2,FALSE)='Intermediate Lookups'!$A2&amp;'Intermediate Lookups'!F$1,$A$72, ""))</f>
        <v/>
      </c>
      <c r="F73" s="10" t="str">
        <f>IF($A$72="","",IF(VLOOKUP($A$72,Samples!$A$3:$D$100,2,FALSE)='Intermediate Lookups'!$A2&amp;'Intermediate Lookups'!G$1,$A$72, ""))</f>
        <v/>
      </c>
      <c r="G73" s="10" t="str">
        <f>IF($A$72="","",IF(VLOOKUP($A$72,Samples!$A$3:$D$100,2,FALSE)='Intermediate Lookups'!$A2&amp;'Intermediate Lookups'!H$1,$A$72, ""))</f>
        <v/>
      </c>
      <c r="H73" s="10" t="str">
        <f>IF($A$72="","",IF(VLOOKUP($A$72,Samples!$A$3:$D$100,2,FALSE)='Intermediate Lookups'!$A2&amp;'Intermediate Lookups'!I$1,$A$72, ""))</f>
        <v/>
      </c>
      <c r="I73" s="10" t="str">
        <f>IF($A$72="","",IF(VLOOKUP($A$72,Samples!$A$3:$D$100,2,FALSE)='Intermediate Lookups'!$A2&amp;'Intermediate Lookups'!J$1,$A$72, ""))</f>
        <v/>
      </c>
      <c r="J73" s="10" t="str">
        <f>IF($A$72="","",IF(VLOOKUP($A$72,Samples!$A$3:$D$100,2,FALSE)='Intermediate Lookups'!$A2&amp;'Intermediate Lookups'!K$1,$A$72, ""))</f>
        <v/>
      </c>
      <c r="K73" s="10" t="str">
        <f>IF($A$72="","",IF(VLOOKUP($A$72,Samples!$A$3:$D$100,2,FALSE)='Intermediate Lookups'!$A2&amp;'Intermediate Lookups'!L$1,$A$72, ""))</f>
        <v/>
      </c>
      <c r="L73" s="10" t="str">
        <f>IF($A$72="","",IF(VLOOKUP($A$72,Samples!$A$3:$D$100,2,FALSE)='Intermediate Lookups'!$A2&amp;'Intermediate Lookups'!M$1,$A$72, ""))</f>
        <v/>
      </c>
    </row>
    <row r="74" spans="1:12" x14ac:dyDescent="0.25">
      <c r="A74" s="10" t="str">
        <f>IF($A$72="","",IF(VLOOKUP($A$72,Samples!$A$3:$D$100,2,FALSE)='Intermediate Lookups'!$A3&amp;'Intermediate Lookups'!B$1,$A$72, ""))</f>
        <v/>
      </c>
      <c r="B74" s="10" t="str">
        <f>IF($A$72="","",IF(VLOOKUP($A$72,Samples!$A$3:$D$100,2,FALSE)='Intermediate Lookups'!$A3&amp;'Intermediate Lookups'!C$1,$A$72, ""))</f>
        <v/>
      </c>
      <c r="C74" s="10" t="str">
        <f>IF($A$72="","",IF(VLOOKUP($A$72,Samples!$A$3:$D$100,2,FALSE)='Intermediate Lookups'!$A3&amp;'Intermediate Lookups'!D$1,$A$72, ""))</f>
        <v/>
      </c>
      <c r="D74" s="10" t="str">
        <f>IF($A$72="","",IF(VLOOKUP($A$72,Samples!$A$3:$D$100,2,FALSE)='Intermediate Lookups'!$A3&amp;'Intermediate Lookups'!E$1,$A$72, ""))</f>
        <v/>
      </c>
      <c r="E74" s="10" t="str">
        <f>IF($A$72="","",IF(VLOOKUP($A$72,Samples!$A$3:$D$100,2,FALSE)='Intermediate Lookups'!$A3&amp;'Intermediate Lookups'!F$1,$A$72, ""))</f>
        <v/>
      </c>
      <c r="F74" s="10" t="str">
        <f>IF($A$72="","",IF(VLOOKUP($A$72,Samples!$A$3:$D$100,2,FALSE)='Intermediate Lookups'!$A3&amp;'Intermediate Lookups'!G$1,$A$72, ""))</f>
        <v/>
      </c>
      <c r="G74" s="10" t="str">
        <f>IF($A$72="","",IF(VLOOKUP($A$72,Samples!$A$3:$D$100,2,FALSE)='Intermediate Lookups'!$A3&amp;'Intermediate Lookups'!H$1,$A$72, ""))</f>
        <v/>
      </c>
      <c r="H74" s="10" t="str">
        <f>IF($A$72="","",IF(VLOOKUP($A$72,Samples!$A$3:$D$100,2,FALSE)='Intermediate Lookups'!$A3&amp;'Intermediate Lookups'!I$1,$A$72, ""))</f>
        <v>you</v>
      </c>
      <c r="I74" s="10" t="str">
        <f>IF($A$72="","",IF(VLOOKUP($A$72,Samples!$A$3:$D$100,2,FALSE)='Intermediate Lookups'!$A3&amp;'Intermediate Lookups'!J$1,$A$72, ""))</f>
        <v/>
      </c>
      <c r="J74" s="10" t="str">
        <f>IF($A$72="","",IF(VLOOKUP($A$72,Samples!$A$3:$D$100,2,FALSE)='Intermediate Lookups'!$A3&amp;'Intermediate Lookups'!K$1,$A$72, ""))</f>
        <v/>
      </c>
      <c r="K74" s="10" t="str">
        <f>IF($A$72="","",IF(VLOOKUP($A$72,Samples!$A$3:$D$100,2,FALSE)='Intermediate Lookups'!$A3&amp;'Intermediate Lookups'!L$1,$A$72, ""))</f>
        <v/>
      </c>
      <c r="L74" s="10" t="str">
        <f>IF($A$72="","",IF(VLOOKUP($A$72,Samples!$A$3:$D$100,2,FALSE)='Intermediate Lookups'!$A3&amp;'Intermediate Lookups'!M$1,$A$72, ""))</f>
        <v/>
      </c>
    </row>
    <row r="75" spans="1:12" x14ac:dyDescent="0.25">
      <c r="A75" s="10" t="str">
        <f>IF($A$72="","",IF(VLOOKUP($A$72,Samples!$A$3:$D$100,2,FALSE)='Intermediate Lookups'!$A4&amp;'Intermediate Lookups'!B$1,$A$72, ""))</f>
        <v/>
      </c>
      <c r="B75" s="10" t="str">
        <f>IF($A$72="","",IF(VLOOKUP($A$72,Samples!$A$3:$D$100,2,FALSE)='Intermediate Lookups'!$A4&amp;'Intermediate Lookups'!C$1,$A$72, ""))</f>
        <v/>
      </c>
      <c r="C75" s="10" t="str">
        <f>IF($A$72="","",IF(VLOOKUP($A$72,Samples!$A$3:$D$100,2,FALSE)='Intermediate Lookups'!$A4&amp;'Intermediate Lookups'!D$1,$A$72, ""))</f>
        <v/>
      </c>
      <c r="D75" s="10" t="str">
        <f>IF($A$72="","",IF(VLOOKUP($A$72,Samples!$A$3:$D$100,2,FALSE)='Intermediate Lookups'!$A4&amp;'Intermediate Lookups'!E$1,$A$72, ""))</f>
        <v/>
      </c>
      <c r="E75" s="10" t="str">
        <f>IF($A$72="","",IF(VLOOKUP($A$72,Samples!$A$3:$D$100,2,FALSE)='Intermediate Lookups'!$A4&amp;'Intermediate Lookups'!F$1,$A$72, ""))</f>
        <v/>
      </c>
      <c r="F75" s="10" t="str">
        <f>IF($A$72="","",IF(VLOOKUP($A$72,Samples!$A$3:$D$100,2,FALSE)='Intermediate Lookups'!$A4&amp;'Intermediate Lookups'!G$1,$A$72, ""))</f>
        <v/>
      </c>
      <c r="G75" s="10" t="str">
        <f>IF($A$72="","",IF(VLOOKUP($A$72,Samples!$A$3:$D$100,2,FALSE)='Intermediate Lookups'!$A4&amp;'Intermediate Lookups'!H$1,$A$72, ""))</f>
        <v/>
      </c>
      <c r="H75" s="10" t="str">
        <f>IF($A$72="","",IF(VLOOKUP($A$72,Samples!$A$3:$D$100,2,FALSE)='Intermediate Lookups'!$A4&amp;'Intermediate Lookups'!I$1,$A$72, ""))</f>
        <v/>
      </c>
      <c r="I75" s="10" t="str">
        <f>IF($A$72="","",IF(VLOOKUP($A$72,Samples!$A$3:$D$100,2,FALSE)='Intermediate Lookups'!$A4&amp;'Intermediate Lookups'!J$1,$A$72, ""))</f>
        <v/>
      </c>
      <c r="J75" s="10" t="str">
        <f>IF($A$72="","",IF(VLOOKUP($A$72,Samples!$A$3:$D$100,2,FALSE)='Intermediate Lookups'!$A4&amp;'Intermediate Lookups'!K$1,$A$72, ""))</f>
        <v/>
      </c>
      <c r="K75" s="10" t="str">
        <f>IF($A$72="","",IF(VLOOKUP($A$72,Samples!$A$3:$D$100,2,FALSE)='Intermediate Lookups'!$A4&amp;'Intermediate Lookups'!L$1,$A$72, ""))</f>
        <v/>
      </c>
      <c r="L75" s="10" t="str">
        <f>IF($A$72="","",IF(VLOOKUP($A$72,Samples!$A$3:$D$100,2,FALSE)='Intermediate Lookups'!$A4&amp;'Intermediate Lookups'!M$1,$A$72, ""))</f>
        <v/>
      </c>
    </row>
    <row r="76" spans="1:12" x14ac:dyDescent="0.25">
      <c r="A76" s="10" t="str">
        <f>IF($A$72="","",IF(VLOOKUP($A$72,Samples!$A$3:$D$100,2,FALSE)='Intermediate Lookups'!$A5&amp;'Intermediate Lookups'!B$1,$A$72, ""))</f>
        <v/>
      </c>
      <c r="B76" s="10" t="str">
        <f>IF($A$72="","",IF(VLOOKUP($A$72,Samples!$A$3:$D$100,2,FALSE)='Intermediate Lookups'!$A5&amp;'Intermediate Lookups'!C$1,$A$72, ""))</f>
        <v/>
      </c>
      <c r="C76" s="10" t="str">
        <f>IF($A$72="","",IF(VLOOKUP($A$72,Samples!$A$3:$D$100,2,FALSE)='Intermediate Lookups'!$A5&amp;'Intermediate Lookups'!D$1,$A$72, ""))</f>
        <v/>
      </c>
      <c r="D76" s="10" t="str">
        <f>IF($A$72="","",IF(VLOOKUP($A$72,Samples!$A$3:$D$100,2,FALSE)='Intermediate Lookups'!$A5&amp;'Intermediate Lookups'!E$1,$A$72, ""))</f>
        <v/>
      </c>
      <c r="E76" s="10" t="str">
        <f>IF($A$72="","",IF(VLOOKUP($A$72,Samples!$A$3:$D$100,2,FALSE)='Intermediate Lookups'!$A5&amp;'Intermediate Lookups'!F$1,$A$72, ""))</f>
        <v/>
      </c>
      <c r="F76" s="10" t="str">
        <f>IF($A$72="","",IF(VLOOKUP($A$72,Samples!$A$3:$D$100,2,FALSE)='Intermediate Lookups'!$A5&amp;'Intermediate Lookups'!G$1,$A$72, ""))</f>
        <v/>
      </c>
      <c r="G76" s="10" t="str">
        <f>IF($A$72="","",IF(VLOOKUP($A$72,Samples!$A$3:$D$100,2,FALSE)='Intermediate Lookups'!$A5&amp;'Intermediate Lookups'!H$1,$A$72, ""))</f>
        <v/>
      </c>
      <c r="H76" s="10" t="str">
        <f>IF($A$72="","",IF(VLOOKUP($A$72,Samples!$A$3:$D$100,2,FALSE)='Intermediate Lookups'!$A5&amp;'Intermediate Lookups'!I$1,$A$72, ""))</f>
        <v/>
      </c>
      <c r="I76" s="10" t="str">
        <f>IF($A$72="","",IF(VLOOKUP($A$72,Samples!$A$3:$D$100,2,FALSE)='Intermediate Lookups'!$A5&amp;'Intermediate Lookups'!J$1,$A$72, ""))</f>
        <v/>
      </c>
      <c r="J76" s="10" t="str">
        <f>IF($A$72="","",IF(VLOOKUP($A$72,Samples!$A$3:$D$100,2,FALSE)='Intermediate Lookups'!$A5&amp;'Intermediate Lookups'!K$1,$A$72, ""))</f>
        <v/>
      </c>
      <c r="K76" s="10" t="str">
        <f>IF($A$72="","",IF(VLOOKUP($A$72,Samples!$A$3:$D$100,2,FALSE)='Intermediate Lookups'!$A5&amp;'Intermediate Lookups'!L$1,$A$72, ""))</f>
        <v/>
      </c>
      <c r="L76" s="10" t="str">
        <f>IF($A$72="","",IF(VLOOKUP($A$72,Samples!$A$3:$D$100,2,FALSE)='Intermediate Lookups'!$A5&amp;'Intermediate Lookups'!M$1,$A$72, ""))</f>
        <v/>
      </c>
    </row>
    <row r="77" spans="1:12" x14ac:dyDescent="0.25">
      <c r="A77" s="10" t="str">
        <f>IF($A$72="","",IF(VLOOKUP($A$72,Samples!$A$3:$D$100,2,FALSE)='Intermediate Lookups'!$A6&amp;'Intermediate Lookups'!B$1,$A$72, ""))</f>
        <v/>
      </c>
      <c r="B77" s="10" t="str">
        <f>IF($A$72="","",IF(VLOOKUP($A$72,Samples!$A$3:$D$100,2,FALSE)='Intermediate Lookups'!$A6&amp;'Intermediate Lookups'!C$1,$A$72, ""))</f>
        <v/>
      </c>
      <c r="C77" s="10" t="str">
        <f>IF($A$72="","",IF(VLOOKUP($A$72,Samples!$A$3:$D$100,2,FALSE)='Intermediate Lookups'!$A6&amp;'Intermediate Lookups'!D$1,$A$72, ""))</f>
        <v/>
      </c>
      <c r="D77" s="10" t="str">
        <f>IF($A$72="","",IF(VLOOKUP($A$72,Samples!$A$3:$D$100,2,FALSE)='Intermediate Lookups'!$A6&amp;'Intermediate Lookups'!E$1,$A$72, ""))</f>
        <v/>
      </c>
      <c r="E77" s="10" t="str">
        <f>IF($A$72="","",IF(VLOOKUP($A$72,Samples!$A$3:$D$100,2,FALSE)='Intermediate Lookups'!$A6&amp;'Intermediate Lookups'!F$1,$A$72, ""))</f>
        <v/>
      </c>
      <c r="F77" s="10" t="str">
        <f>IF($A$72="","",IF(VLOOKUP($A$72,Samples!$A$3:$D$100,2,FALSE)='Intermediate Lookups'!$A6&amp;'Intermediate Lookups'!G$1,$A$72, ""))</f>
        <v/>
      </c>
      <c r="G77" s="10" t="str">
        <f>IF($A$72="","",IF(VLOOKUP($A$72,Samples!$A$3:$D$100,2,FALSE)='Intermediate Lookups'!$A6&amp;'Intermediate Lookups'!H$1,$A$72, ""))</f>
        <v/>
      </c>
      <c r="H77" s="10" t="str">
        <f>IF($A$72="","",IF(VLOOKUP($A$72,Samples!$A$3:$D$100,2,FALSE)='Intermediate Lookups'!$A6&amp;'Intermediate Lookups'!I$1,$A$72, ""))</f>
        <v/>
      </c>
      <c r="I77" s="10" t="str">
        <f>IF($A$72="","",IF(VLOOKUP($A$72,Samples!$A$3:$D$100,2,FALSE)='Intermediate Lookups'!$A6&amp;'Intermediate Lookups'!J$1,$A$72, ""))</f>
        <v/>
      </c>
      <c r="J77" s="10" t="str">
        <f>IF($A$72="","",IF(VLOOKUP($A$72,Samples!$A$3:$D$100,2,FALSE)='Intermediate Lookups'!$A6&amp;'Intermediate Lookups'!K$1,$A$72, ""))</f>
        <v/>
      </c>
      <c r="K77" s="10" t="str">
        <f>IF($A$72="","",IF(VLOOKUP($A$72,Samples!$A$3:$D$100,2,FALSE)='Intermediate Lookups'!$A6&amp;'Intermediate Lookups'!L$1,$A$72, ""))</f>
        <v/>
      </c>
      <c r="L77" s="10" t="str">
        <f>IF($A$72="","",IF(VLOOKUP($A$72,Samples!$A$3:$D$100,2,FALSE)='Intermediate Lookups'!$A6&amp;'Intermediate Lookups'!M$1,$A$72, ""))</f>
        <v/>
      </c>
    </row>
    <row r="78" spans="1:12" x14ac:dyDescent="0.25">
      <c r="A78" s="10" t="str">
        <f>IF($A$72="","",IF(VLOOKUP($A$72,Samples!$A$3:$D$100,2,FALSE)='Intermediate Lookups'!$A7&amp;'Intermediate Lookups'!B$1,$A$72, ""))</f>
        <v/>
      </c>
      <c r="B78" s="10" t="str">
        <f>IF($A$72="","",IF(VLOOKUP($A$72,Samples!$A$3:$D$100,2,FALSE)='Intermediate Lookups'!$A7&amp;'Intermediate Lookups'!C$1,$A$72, ""))</f>
        <v/>
      </c>
      <c r="C78" s="10" t="str">
        <f>IF($A$72="","",IF(VLOOKUP($A$72,Samples!$A$3:$D$100,2,FALSE)='Intermediate Lookups'!$A7&amp;'Intermediate Lookups'!D$1,$A$72, ""))</f>
        <v/>
      </c>
      <c r="D78" s="10" t="str">
        <f>IF($A$72="","",IF(VLOOKUP($A$72,Samples!$A$3:$D$100,2,FALSE)='Intermediate Lookups'!$A7&amp;'Intermediate Lookups'!E$1,$A$72, ""))</f>
        <v/>
      </c>
      <c r="E78" s="10" t="str">
        <f>IF($A$72="","",IF(VLOOKUP($A$72,Samples!$A$3:$D$100,2,FALSE)='Intermediate Lookups'!$A7&amp;'Intermediate Lookups'!F$1,$A$72, ""))</f>
        <v/>
      </c>
      <c r="F78" s="10" t="str">
        <f>IF($A$72="","",IF(VLOOKUP($A$72,Samples!$A$3:$D$100,2,FALSE)='Intermediate Lookups'!$A7&amp;'Intermediate Lookups'!G$1,$A$72, ""))</f>
        <v/>
      </c>
      <c r="G78" s="10" t="str">
        <f>IF($A$72="","",IF(VLOOKUP($A$72,Samples!$A$3:$D$100,2,FALSE)='Intermediate Lookups'!$A7&amp;'Intermediate Lookups'!H$1,$A$72, ""))</f>
        <v/>
      </c>
      <c r="H78" s="10" t="str">
        <f>IF($A$72="","",IF(VLOOKUP($A$72,Samples!$A$3:$D$100,2,FALSE)='Intermediate Lookups'!$A7&amp;'Intermediate Lookups'!I$1,$A$72, ""))</f>
        <v/>
      </c>
      <c r="I78" s="10" t="str">
        <f>IF($A$72="","",IF(VLOOKUP($A$72,Samples!$A$3:$D$100,2,FALSE)='Intermediate Lookups'!$A7&amp;'Intermediate Lookups'!J$1,$A$72, ""))</f>
        <v/>
      </c>
      <c r="J78" s="10" t="str">
        <f>IF($A$72="","",IF(VLOOKUP($A$72,Samples!$A$3:$D$100,2,FALSE)='Intermediate Lookups'!$A7&amp;'Intermediate Lookups'!K$1,$A$72, ""))</f>
        <v/>
      </c>
      <c r="K78" s="10" t="str">
        <f>IF($A$72="","",IF(VLOOKUP($A$72,Samples!$A$3:$D$100,2,FALSE)='Intermediate Lookups'!$A7&amp;'Intermediate Lookups'!L$1,$A$72, ""))</f>
        <v/>
      </c>
      <c r="L78" s="10" t="str">
        <f>IF($A$72="","",IF(VLOOKUP($A$72,Samples!$A$3:$D$100,2,FALSE)='Intermediate Lookups'!$A7&amp;'Intermediate Lookups'!M$1,$A$72, ""))</f>
        <v/>
      </c>
    </row>
    <row r="79" spans="1:12" x14ac:dyDescent="0.25">
      <c r="A79" s="10" t="str">
        <f>IF($A$72="","",IF(VLOOKUP($A$72,Samples!$A$3:$D$100,2,FALSE)='Intermediate Lookups'!$A8&amp;'Intermediate Lookups'!B$1,$A$72, ""))</f>
        <v/>
      </c>
      <c r="B79" s="10" t="str">
        <f>IF($A$72="","",IF(VLOOKUP($A$72,Samples!$A$3:$D$100,2,FALSE)='Intermediate Lookups'!$A8&amp;'Intermediate Lookups'!C$1,$A$72, ""))</f>
        <v/>
      </c>
      <c r="C79" s="10" t="str">
        <f>IF($A$72="","",IF(VLOOKUP($A$72,Samples!$A$3:$D$100,2,FALSE)='Intermediate Lookups'!$A8&amp;'Intermediate Lookups'!D$1,$A$72, ""))</f>
        <v/>
      </c>
      <c r="D79" s="10" t="str">
        <f>IF($A$72="","",IF(VLOOKUP($A$72,Samples!$A$3:$D$100,2,FALSE)='Intermediate Lookups'!$A8&amp;'Intermediate Lookups'!E$1,$A$72, ""))</f>
        <v/>
      </c>
      <c r="E79" s="10" t="str">
        <f>IF($A$72="","",IF(VLOOKUP($A$72,Samples!$A$3:$D$100,2,FALSE)='Intermediate Lookups'!$A8&amp;'Intermediate Lookups'!F$1,$A$72, ""))</f>
        <v/>
      </c>
      <c r="F79" s="10" t="str">
        <f>IF($A$72="","",IF(VLOOKUP($A$72,Samples!$A$3:$D$100,2,FALSE)='Intermediate Lookups'!$A8&amp;'Intermediate Lookups'!G$1,$A$72, ""))</f>
        <v/>
      </c>
      <c r="G79" s="10" t="str">
        <f>IF($A$72="","",IF(VLOOKUP($A$72,Samples!$A$3:$D$100,2,FALSE)='Intermediate Lookups'!$A8&amp;'Intermediate Lookups'!H$1,$A$72, ""))</f>
        <v/>
      </c>
      <c r="H79" s="10" t="str">
        <f>IF($A$72="","",IF(VLOOKUP($A$72,Samples!$A$3:$D$100,2,FALSE)='Intermediate Lookups'!$A8&amp;'Intermediate Lookups'!I$1,$A$72, ""))</f>
        <v/>
      </c>
      <c r="I79" s="10" t="str">
        <f>IF($A$72="","",IF(VLOOKUP($A$72,Samples!$A$3:$D$100,2,FALSE)='Intermediate Lookups'!$A8&amp;'Intermediate Lookups'!J$1,$A$72, ""))</f>
        <v/>
      </c>
      <c r="J79" s="10" t="str">
        <f>IF($A$72="","",IF(VLOOKUP($A$72,Samples!$A$3:$D$100,2,FALSE)='Intermediate Lookups'!$A8&amp;'Intermediate Lookups'!K$1,$A$72, ""))</f>
        <v/>
      </c>
      <c r="K79" s="10" t="str">
        <f>IF($A$72="","",IF(VLOOKUP($A$72,Samples!$A$3:$D$100,2,FALSE)='Intermediate Lookups'!$A8&amp;'Intermediate Lookups'!L$1,$A$72, ""))</f>
        <v/>
      </c>
      <c r="L79" s="10" t="str">
        <f>IF($A$72="","",IF(VLOOKUP($A$72,Samples!$A$3:$D$100,2,FALSE)='Intermediate Lookups'!$A8&amp;'Intermediate Lookups'!M$1,$A$72, ""))</f>
        <v/>
      </c>
    </row>
    <row r="80" spans="1:12" x14ac:dyDescent="0.25">
      <c r="A80" s="10" t="str">
        <f>IF($A$72="","",IF(VLOOKUP($A$72,Samples!$A$3:$D$100,2,FALSE)='Intermediate Lookups'!$A9&amp;'Intermediate Lookups'!B$1,$A$72, ""))</f>
        <v/>
      </c>
      <c r="B80" s="10" t="str">
        <f>IF($A$72="","",IF(VLOOKUP($A$72,Samples!$A$3:$D$100,2,FALSE)='Intermediate Lookups'!$A9&amp;'Intermediate Lookups'!C$1,$A$72, ""))</f>
        <v/>
      </c>
      <c r="C80" s="10" t="str">
        <f>IF($A$72="","",IF(VLOOKUP($A$72,Samples!$A$3:$D$100,2,FALSE)='Intermediate Lookups'!$A9&amp;'Intermediate Lookups'!D$1,$A$72, ""))</f>
        <v/>
      </c>
      <c r="D80" s="10" t="str">
        <f>IF($A$72="","",IF(VLOOKUP($A$72,Samples!$A$3:$D$100,2,FALSE)='Intermediate Lookups'!$A9&amp;'Intermediate Lookups'!E$1,$A$72, ""))</f>
        <v/>
      </c>
      <c r="E80" s="10" t="str">
        <f>IF($A$72="","",IF(VLOOKUP($A$72,Samples!$A$3:$D$100,2,FALSE)='Intermediate Lookups'!$A9&amp;'Intermediate Lookups'!F$1,$A$72, ""))</f>
        <v/>
      </c>
      <c r="F80" s="10" t="str">
        <f>IF($A$72="","",IF(VLOOKUP($A$72,Samples!$A$3:$D$100,2,FALSE)='Intermediate Lookups'!$A9&amp;'Intermediate Lookups'!G$1,$A$72, ""))</f>
        <v/>
      </c>
      <c r="G80" s="10" t="str">
        <f>IF($A$72="","",IF(VLOOKUP($A$72,Samples!$A$3:$D$100,2,FALSE)='Intermediate Lookups'!$A9&amp;'Intermediate Lookups'!H$1,$A$72, ""))</f>
        <v/>
      </c>
      <c r="H80" s="10" t="str">
        <f>IF($A$72="","",IF(VLOOKUP($A$72,Samples!$A$3:$D$100,2,FALSE)='Intermediate Lookups'!$A9&amp;'Intermediate Lookups'!I$1,$A$72, ""))</f>
        <v/>
      </c>
      <c r="I80" s="10" t="str">
        <f>IF($A$72="","",IF(VLOOKUP($A$72,Samples!$A$3:$D$100,2,FALSE)='Intermediate Lookups'!$A9&amp;'Intermediate Lookups'!J$1,$A$72, ""))</f>
        <v/>
      </c>
      <c r="J80" s="10" t="str">
        <f>IF($A$72="","",IF(VLOOKUP($A$72,Samples!$A$3:$D$100,2,FALSE)='Intermediate Lookups'!$A9&amp;'Intermediate Lookups'!K$1,$A$72, ""))</f>
        <v/>
      </c>
      <c r="K80" s="10" t="str">
        <f>IF($A$72="","",IF(VLOOKUP($A$72,Samples!$A$3:$D$100,2,FALSE)='Intermediate Lookups'!$A9&amp;'Intermediate Lookups'!L$1,$A$72, ""))</f>
        <v/>
      </c>
      <c r="L80" s="10" t="str">
        <f>IF($A$72="","",IF(VLOOKUP($A$72,Samples!$A$3:$D$100,2,FALSE)='Intermediate Lookups'!$A9&amp;'Intermediate Lookups'!M$1,$A$72, ""))</f>
        <v/>
      </c>
    </row>
    <row r="82" spans="1:12" x14ac:dyDescent="0.25">
      <c r="A82" t="str">
        <f>IF(ISBLANK(Samples!A11),IF(OR(A72="",A72=Samples!$A$100,ISBLANK(Samples!A100)),"",Samples!$A$100),Samples!A11)</f>
        <v>zig</v>
      </c>
      <c r="B82">
        <f>IF(A82="","",VLOOKUP(A82,Samples!$A$3:$D$100,4,FALSE))</f>
        <v>3.21</v>
      </c>
    </row>
    <row r="83" spans="1:12" x14ac:dyDescent="0.25">
      <c r="A83" s="10" t="str">
        <f>IF($A$82="","",IF(VLOOKUP($A$82,Samples!$A$3:$D$100,2,FALSE)='Intermediate Lookups'!$A2&amp;'Intermediate Lookups'!B$1,$A$82, ""))</f>
        <v/>
      </c>
      <c r="B83" s="10" t="str">
        <f>IF($A$82="","",IF(VLOOKUP($A$82,Samples!$A$3:$D$100,2,FALSE)='Intermediate Lookups'!$A2&amp;'Intermediate Lookups'!C$1,$A$82, ""))</f>
        <v/>
      </c>
      <c r="C83" s="10" t="str">
        <f>IF($A$82="","",IF(VLOOKUP($A$82,Samples!$A$3:$D$100,2,FALSE)='Intermediate Lookups'!$A2&amp;'Intermediate Lookups'!D$1,$A$82, ""))</f>
        <v/>
      </c>
      <c r="D83" s="10" t="str">
        <f>IF($A$82="","",IF(VLOOKUP($A$82,Samples!$A$3:$D$100,2,FALSE)='Intermediate Lookups'!$A2&amp;'Intermediate Lookups'!E$1,$A$82, ""))</f>
        <v/>
      </c>
      <c r="E83" s="10" t="str">
        <f>IF($A$82="","",IF(VLOOKUP($A$82,Samples!$A$3:$D$100,2,FALSE)='Intermediate Lookups'!$A2&amp;'Intermediate Lookups'!F$1,$A$82, ""))</f>
        <v/>
      </c>
      <c r="F83" s="10" t="str">
        <f>IF($A$82="","",IF(VLOOKUP($A$82,Samples!$A$3:$D$100,2,FALSE)='Intermediate Lookups'!$A2&amp;'Intermediate Lookups'!G$1,$A$82, ""))</f>
        <v/>
      </c>
      <c r="G83" s="10" t="str">
        <f>IF($A$82="","",IF(VLOOKUP($A$82,Samples!$A$3:$D$100,2,FALSE)='Intermediate Lookups'!$A2&amp;'Intermediate Lookups'!H$1,$A$82, ""))</f>
        <v/>
      </c>
      <c r="H83" s="10" t="str">
        <f>IF($A$82="","",IF(VLOOKUP($A$82,Samples!$A$3:$D$100,2,FALSE)='Intermediate Lookups'!$A2&amp;'Intermediate Lookups'!I$1,$A$82, ""))</f>
        <v/>
      </c>
      <c r="I83" s="10" t="str">
        <f>IF($A$82="","",IF(VLOOKUP($A$82,Samples!$A$3:$D$100,2,FALSE)='Intermediate Lookups'!$A2&amp;'Intermediate Lookups'!J$1,$A$82, ""))</f>
        <v/>
      </c>
      <c r="J83" s="10" t="str">
        <f>IF($A$82="","",IF(VLOOKUP($A$82,Samples!$A$3:$D$100,2,FALSE)='Intermediate Lookups'!$A2&amp;'Intermediate Lookups'!K$1,$A$82, ""))</f>
        <v/>
      </c>
      <c r="K83" s="10" t="str">
        <f>IF($A$82="","",IF(VLOOKUP($A$82,Samples!$A$3:$D$100,2,FALSE)='Intermediate Lookups'!$A2&amp;'Intermediate Lookups'!L$1,$A$82, ""))</f>
        <v/>
      </c>
      <c r="L83" s="10" t="str">
        <f>IF($A$82="","",IF(VLOOKUP($A$82,Samples!$A$3:$D$100,2,FALSE)='Intermediate Lookups'!$A2&amp;'Intermediate Lookups'!M$1,$A$82, ""))</f>
        <v/>
      </c>
    </row>
    <row r="84" spans="1:12" x14ac:dyDescent="0.25">
      <c r="A84" s="10" t="str">
        <f>IF($A$82="","",IF(VLOOKUP($A$82,Samples!$A$3:$D$100,2,FALSE)='Intermediate Lookups'!$A3&amp;'Intermediate Lookups'!B$1,$A$82, ""))</f>
        <v/>
      </c>
      <c r="B84" s="10" t="str">
        <f>IF($A$82="","",IF(VLOOKUP($A$82,Samples!$A$3:$D$100,2,FALSE)='Intermediate Lookups'!$A3&amp;'Intermediate Lookups'!C$1,$A$82, ""))</f>
        <v/>
      </c>
      <c r="C84" s="10" t="str">
        <f>IF($A$82="","",IF(VLOOKUP($A$82,Samples!$A$3:$D$100,2,FALSE)='Intermediate Lookups'!$A3&amp;'Intermediate Lookups'!D$1,$A$82, ""))</f>
        <v/>
      </c>
      <c r="D84" s="10" t="str">
        <f>IF($A$82="","",IF(VLOOKUP($A$82,Samples!$A$3:$D$100,2,FALSE)='Intermediate Lookups'!$A3&amp;'Intermediate Lookups'!E$1,$A$82, ""))</f>
        <v/>
      </c>
      <c r="E84" s="10" t="str">
        <f>IF($A$82="","",IF(VLOOKUP($A$82,Samples!$A$3:$D$100,2,FALSE)='Intermediate Lookups'!$A3&amp;'Intermediate Lookups'!F$1,$A$82, ""))</f>
        <v/>
      </c>
      <c r="F84" s="10" t="str">
        <f>IF($A$82="","",IF(VLOOKUP($A$82,Samples!$A$3:$D$100,2,FALSE)='Intermediate Lookups'!$A3&amp;'Intermediate Lookups'!G$1,$A$82, ""))</f>
        <v/>
      </c>
      <c r="G84" s="10" t="str">
        <f>IF($A$82="","",IF(VLOOKUP($A$82,Samples!$A$3:$D$100,2,FALSE)='Intermediate Lookups'!$A3&amp;'Intermediate Lookups'!H$1,$A$82, ""))</f>
        <v/>
      </c>
      <c r="H84" s="10" t="str">
        <f>IF($A$82="","",IF(VLOOKUP($A$82,Samples!$A$3:$D$100,2,FALSE)='Intermediate Lookups'!$A3&amp;'Intermediate Lookups'!I$1,$A$82, ""))</f>
        <v/>
      </c>
      <c r="I84" s="10" t="str">
        <f>IF($A$82="","",IF(VLOOKUP($A$82,Samples!$A$3:$D$100,2,FALSE)='Intermediate Lookups'!$A3&amp;'Intermediate Lookups'!J$1,$A$82, ""))</f>
        <v/>
      </c>
      <c r="J84" s="10" t="str">
        <f>IF($A$82="","",IF(VLOOKUP($A$82,Samples!$A$3:$D$100,2,FALSE)='Intermediate Lookups'!$A3&amp;'Intermediate Lookups'!K$1,$A$82, ""))</f>
        <v/>
      </c>
      <c r="K84" s="10" t="str">
        <f>IF($A$82="","",IF(VLOOKUP($A$82,Samples!$A$3:$D$100,2,FALSE)='Intermediate Lookups'!$A3&amp;'Intermediate Lookups'!L$1,$A$82, ""))</f>
        <v/>
      </c>
      <c r="L84" s="10" t="str">
        <f>IF($A$82="","",IF(VLOOKUP($A$82,Samples!$A$3:$D$100,2,FALSE)='Intermediate Lookups'!$A3&amp;'Intermediate Lookups'!M$1,$A$82, ""))</f>
        <v/>
      </c>
    </row>
    <row r="85" spans="1:12" x14ac:dyDescent="0.25">
      <c r="A85" s="10" t="str">
        <f>IF($A$82="","",IF(VLOOKUP($A$82,Samples!$A$3:$D$100,2,FALSE)='Intermediate Lookups'!$A4&amp;'Intermediate Lookups'!B$1,$A$82, ""))</f>
        <v/>
      </c>
      <c r="B85" s="10" t="str">
        <f>IF($A$82="","",IF(VLOOKUP($A$82,Samples!$A$3:$D$100,2,FALSE)='Intermediate Lookups'!$A4&amp;'Intermediate Lookups'!C$1,$A$82, ""))</f>
        <v/>
      </c>
      <c r="C85" s="10" t="str">
        <f>IF($A$82="","",IF(VLOOKUP($A$82,Samples!$A$3:$D$100,2,FALSE)='Intermediate Lookups'!$A4&amp;'Intermediate Lookups'!D$1,$A$82, ""))</f>
        <v/>
      </c>
      <c r="D85" s="10" t="str">
        <f>IF($A$82="","",IF(VLOOKUP($A$82,Samples!$A$3:$D$100,2,FALSE)='Intermediate Lookups'!$A4&amp;'Intermediate Lookups'!E$1,$A$82, ""))</f>
        <v/>
      </c>
      <c r="E85" s="10" t="str">
        <f>IF($A$82="","",IF(VLOOKUP($A$82,Samples!$A$3:$D$100,2,FALSE)='Intermediate Lookups'!$A4&amp;'Intermediate Lookups'!F$1,$A$82, ""))</f>
        <v/>
      </c>
      <c r="F85" s="10" t="str">
        <f>IF($A$82="","",IF(VLOOKUP($A$82,Samples!$A$3:$D$100,2,FALSE)='Intermediate Lookups'!$A4&amp;'Intermediate Lookups'!G$1,$A$82, ""))</f>
        <v/>
      </c>
      <c r="G85" s="10" t="str">
        <f>IF($A$82="","",IF(VLOOKUP($A$82,Samples!$A$3:$D$100,2,FALSE)='Intermediate Lookups'!$A4&amp;'Intermediate Lookups'!H$1,$A$82, ""))</f>
        <v/>
      </c>
      <c r="H85" s="10" t="str">
        <f>IF($A$82="","",IF(VLOOKUP($A$82,Samples!$A$3:$D$100,2,FALSE)='Intermediate Lookups'!$A4&amp;'Intermediate Lookups'!I$1,$A$82, ""))</f>
        <v/>
      </c>
      <c r="I85" s="10" t="str">
        <f>IF($A$82="","",IF(VLOOKUP($A$82,Samples!$A$3:$D$100,2,FALSE)='Intermediate Lookups'!$A4&amp;'Intermediate Lookups'!J$1,$A$82, ""))</f>
        <v>zig</v>
      </c>
      <c r="J85" s="10" t="str">
        <f>IF($A$82="","",IF(VLOOKUP($A$82,Samples!$A$3:$D$100,2,FALSE)='Intermediate Lookups'!$A4&amp;'Intermediate Lookups'!K$1,$A$82, ""))</f>
        <v/>
      </c>
      <c r="K85" s="10" t="str">
        <f>IF($A$82="","",IF(VLOOKUP($A$82,Samples!$A$3:$D$100,2,FALSE)='Intermediate Lookups'!$A4&amp;'Intermediate Lookups'!L$1,$A$82, ""))</f>
        <v/>
      </c>
      <c r="L85" s="10" t="str">
        <f>IF($A$82="","",IF(VLOOKUP($A$82,Samples!$A$3:$D$100,2,FALSE)='Intermediate Lookups'!$A4&amp;'Intermediate Lookups'!M$1,$A$82, ""))</f>
        <v/>
      </c>
    </row>
    <row r="86" spans="1:12" x14ac:dyDescent="0.25">
      <c r="A86" s="10" t="str">
        <f>IF($A$82="","",IF(VLOOKUP($A$82,Samples!$A$3:$D$100,2,FALSE)='Intermediate Lookups'!$A5&amp;'Intermediate Lookups'!B$1,$A$82, ""))</f>
        <v/>
      </c>
      <c r="B86" s="10" t="str">
        <f>IF($A$82="","",IF(VLOOKUP($A$82,Samples!$A$3:$D$100,2,FALSE)='Intermediate Lookups'!$A5&amp;'Intermediate Lookups'!C$1,$A$82, ""))</f>
        <v/>
      </c>
      <c r="C86" s="10" t="str">
        <f>IF($A$82="","",IF(VLOOKUP($A$82,Samples!$A$3:$D$100,2,FALSE)='Intermediate Lookups'!$A5&amp;'Intermediate Lookups'!D$1,$A$82, ""))</f>
        <v/>
      </c>
      <c r="D86" s="10" t="str">
        <f>IF($A$82="","",IF(VLOOKUP($A$82,Samples!$A$3:$D$100,2,FALSE)='Intermediate Lookups'!$A5&amp;'Intermediate Lookups'!E$1,$A$82, ""))</f>
        <v/>
      </c>
      <c r="E86" s="10" t="str">
        <f>IF($A$82="","",IF(VLOOKUP($A$82,Samples!$A$3:$D$100,2,FALSE)='Intermediate Lookups'!$A5&amp;'Intermediate Lookups'!F$1,$A$82, ""))</f>
        <v/>
      </c>
      <c r="F86" s="10" t="str">
        <f>IF($A$82="","",IF(VLOOKUP($A$82,Samples!$A$3:$D$100,2,FALSE)='Intermediate Lookups'!$A5&amp;'Intermediate Lookups'!G$1,$A$82, ""))</f>
        <v/>
      </c>
      <c r="G86" s="10" t="str">
        <f>IF($A$82="","",IF(VLOOKUP($A$82,Samples!$A$3:$D$100,2,FALSE)='Intermediate Lookups'!$A5&amp;'Intermediate Lookups'!H$1,$A$82, ""))</f>
        <v/>
      </c>
      <c r="H86" s="10" t="str">
        <f>IF($A$82="","",IF(VLOOKUP($A$82,Samples!$A$3:$D$100,2,FALSE)='Intermediate Lookups'!$A5&amp;'Intermediate Lookups'!I$1,$A$82, ""))</f>
        <v/>
      </c>
      <c r="I86" s="10" t="str">
        <f>IF($A$82="","",IF(VLOOKUP($A$82,Samples!$A$3:$D$100,2,FALSE)='Intermediate Lookups'!$A5&amp;'Intermediate Lookups'!J$1,$A$82, ""))</f>
        <v/>
      </c>
      <c r="J86" s="10" t="str">
        <f>IF($A$82="","",IF(VLOOKUP($A$82,Samples!$A$3:$D$100,2,FALSE)='Intermediate Lookups'!$A5&amp;'Intermediate Lookups'!K$1,$A$82, ""))</f>
        <v/>
      </c>
      <c r="K86" s="10" t="str">
        <f>IF($A$82="","",IF(VLOOKUP($A$82,Samples!$A$3:$D$100,2,FALSE)='Intermediate Lookups'!$A5&amp;'Intermediate Lookups'!L$1,$A$82, ""))</f>
        <v/>
      </c>
      <c r="L86" s="10" t="str">
        <f>IF($A$82="","",IF(VLOOKUP($A$82,Samples!$A$3:$D$100,2,FALSE)='Intermediate Lookups'!$A5&amp;'Intermediate Lookups'!M$1,$A$82, ""))</f>
        <v/>
      </c>
    </row>
    <row r="87" spans="1:12" x14ac:dyDescent="0.25">
      <c r="A87" s="10" t="str">
        <f>IF($A$82="","",IF(VLOOKUP($A$82,Samples!$A$3:$D$100,2,FALSE)='Intermediate Lookups'!$A6&amp;'Intermediate Lookups'!B$1,$A$82, ""))</f>
        <v/>
      </c>
      <c r="B87" s="10" t="str">
        <f>IF($A$82="","",IF(VLOOKUP($A$82,Samples!$A$3:$D$100,2,FALSE)='Intermediate Lookups'!$A6&amp;'Intermediate Lookups'!C$1,$A$82, ""))</f>
        <v/>
      </c>
      <c r="C87" s="10" t="str">
        <f>IF($A$82="","",IF(VLOOKUP($A$82,Samples!$A$3:$D$100,2,FALSE)='Intermediate Lookups'!$A6&amp;'Intermediate Lookups'!D$1,$A$82, ""))</f>
        <v/>
      </c>
      <c r="D87" s="10" t="str">
        <f>IF($A$82="","",IF(VLOOKUP($A$82,Samples!$A$3:$D$100,2,FALSE)='Intermediate Lookups'!$A6&amp;'Intermediate Lookups'!E$1,$A$82, ""))</f>
        <v/>
      </c>
      <c r="E87" s="10" t="str">
        <f>IF($A$82="","",IF(VLOOKUP($A$82,Samples!$A$3:$D$100,2,FALSE)='Intermediate Lookups'!$A6&amp;'Intermediate Lookups'!F$1,$A$82, ""))</f>
        <v/>
      </c>
      <c r="F87" s="10" t="str">
        <f>IF($A$82="","",IF(VLOOKUP($A$82,Samples!$A$3:$D$100,2,FALSE)='Intermediate Lookups'!$A6&amp;'Intermediate Lookups'!G$1,$A$82, ""))</f>
        <v/>
      </c>
      <c r="G87" s="10" t="str">
        <f>IF($A$82="","",IF(VLOOKUP($A$82,Samples!$A$3:$D$100,2,FALSE)='Intermediate Lookups'!$A6&amp;'Intermediate Lookups'!H$1,$A$82, ""))</f>
        <v/>
      </c>
      <c r="H87" s="10" t="str">
        <f>IF($A$82="","",IF(VLOOKUP($A$82,Samples!$A$3:$D$100,2,FALSE)='Intermediate Lookups'!$A6&amp;'Intermediate Lookups'!I$1,$A$82, ""))</f>
        <v/>
      </c>
      <c r="I87" s="10" t="str">
        <f>IF($A$82="","",IF(VLOOKUP($A$82,Samples!$A$3:$D$100,2,FALSE)='Intermediate Lookups'!$A6&amp;'Intermediate Lookups'!J$1,$A$82, ""))</f>
        <v/>
      </c>
      <c r="J87" s="10" t="str">
        <f>IF($A$82="","",IF(VLOOKUP($A$82,Samples!$A$3:$D$100,2,FALSE)='Intermediate Lookups'!$A6&amp;'Intermediate Lookups'!K$1,$A$82, ""))</f>
        <v/>
      </c>
      <c r="K87" s="10" t="str">
        <f>IF($A$82="","",IF(VLOOKUP($A$82,Samples!$A$3:$D$100,2,FALSE)='Intermediate Lookups'!$A6&amp;'Intermediate Lookups'!L$1,$A$82, ""))</f>
        <v/>
      </c>
      <c r="L87" s="10" t="str">
        <f>IF($A$82="","",IF(VLOOKUP($A$82,Samples!$A$3:$D$100,2,FALSE)='Intermediate Lookups'!$A6&amp;'Intermediate Lookups'!M$1,$A$82, ""))</f>
        <v/>
      </c>
    </row>
    <row r="88" spans="1:12" x14ac:dyDescent="0.25">
      <c r="A88" s="10" t="str">
        <f>IF($A$82="","",IF(VLOOKUP($A$82,Samples!$A$3:$D$100,2,FALSE)='Intermediate Lookups'!$A7&amp;'Intermediate Lookups'!B$1,$A$82, ""))</f>
        <v/>
      </c>
      <c r="B88" s="10" t="str">
        <f>IF($A$82="","",IF(VLOOKUP($A$82,Samples!$A$3:$D$100,2,FALSE)='Intermediate Lookups'!$A7&amp;'Intermediate Lookups'!C$1,$A$82, ""))</f>
        <v/>
      </c>
      <c r="C88" s="10" t="str">
        <f>IF($A$82="","",IF(VLOOKUP($A$82,Samples!$A$3:$D$100,2,FALSE)='Intermediate Lookups'!$A7&amp;'Intermediate Lookups'!D$1,$A$82, ""))</f>
        <v/>
      </c>
      <c r="D88" s="10" t="str">
        <f>IF($A$82="","",IF(VLOOKUP($A$82,Samples!$A$3:$D$100,2,FALSE)='Intermediate Lookups'!$A7&amp;'Intermediate Lookups'!E$1,$A$82, ""))</f>
        <v/>
      </c>
      <c r="E88" s="10" t="str">
        <f>IF($A$82="","",IF(VLOOKUP($A$82,Samples!$A$3:$D$100,2,FALSE)='Intermediate Lookups'!$A7&amp;'Intermediate Lookups'!F$1,$A$82, ""))</f>
        <v/>
      </c>
      <c r="F88" s="10" t="str">
        <f>IF($A$82="","",IF(VLOOKUP($A$82,Samples!$A$3:$D$100,2,FALSE)='Intermediate Lookups'!$A7&amp;'Intermediate Lookups'!G$1,$A$82, ""))</f>
        <v/>
      </c>
      <c r="G88" s="10" t="str">
        <f>IF($A$82="","",IF(VLOOKUP($A$82,Samples!$A$3:$D$100,2,FALSE)='Intermediate Lookups'!$A7&amp;'Intermediate Lookups'!H$1,$A$82, ""))</f>
        <v/>
      </c>
      <c r="H88" s="10" t="str">
        <f>IF($A$82="","",IF(VLOOKUP($A$82,Samples!$A$3:$D$100,2,FALSE)='Intermediate Lookups'!$A7&amp;'Intermediate Lookups'!I$1,$A$82, ""))</f>
        <v/>
      </c>
      <c r="I88" s="10" t="str">
        <f>IF($A$82="","",IF(VLOOKUP($A$82,Samples!$A$3:$D$100,2,FALSE)='Intermediate Lookups'!$A7&amp;'Intermediate Lookups'!J$1,$A$82, ""))</f>
        <v/>
      </c>
      <c r="J88" s="10" t="str">
        <f>IF($A$82="","",IF(VLOOKUP($A$82,Samples!$A$3:$D$100,2,FALSE)='Intermediate Lookups'!$A7&amp;'Intermediate Lookups'!K$1,$A$82, ""))</f>
        <v/>
      </c>
      <c r="K88" s="10" t="str">
        <f>IF($A$82="","",IF(VLOOKUP($A$82,Samples!$A$3:$D$100,2,FALSE)='Intermediate Lookups'!$A7&amp;'Intermediate Lookups'!L$1,$A$82, ""))</f>
        <v/>
      </c>
      <c r="L88" s="10" t="str">
        <f>IF($A$82="","",IF(VLOOKUP($A$82,Samples!$A$3:$D$100,2,FALSE)='Intermediate Lookups'!$A7&amp;'Intermediate Lookups'!M$1,$A$82, ""))</f>
        <v/>
      </c>
    </row>
    <row r="89" spans="1:12" x14ac:dyDescent="0.25">
      <c r="A89" s="10" t="str">
        <f>IF($A$82="","",IF(VLOOKUP($A$82,Samples!$A$3:$D$100,2,FALSE)='Intermediate Lookups'!$A8&amp;'Intermediate Lookups'!B$1,$A$82, ""))</f>
        <v/>
      </c>
      <c r="B89" s="10" t="str">
        <f>IF($A$82="","",IF(VLOOKUP($A$82,Samples!$A$3:$D$100,2,FALSE)='Intermediate Lookups'!$A8&amp;'Intermediate Lookups'!C$1,$A$82, ""))</f>
        <v/>
      </c>
      <c r="C89" s="10" t="str">
        <f>IF($A$82="","",IF(VLOOKUP($A$82,Samples!$A$3:$D$100,2,FALSE)='Intermediate Lookups'!$A8&amp;'Intermediate Lookups'!D$1,$A$82, ""))</f>
        <v/>
      </c>
      <c r="D89" s="10" t="str">
        <f>IF($A$82="","",IF(VLOOKUP($A$82,Samples!$A$3:$D$100,2,FALSE)='Intermediate Lookups'!$A8&amp;'Intermediate Lookups'!E$1,$A$82, ""))</f>
        <v/>
      </c>
      <c r="E89" s="10" t="str">
        <f>IF($A$82="","",IF(VLOOKUP($A$82,Samples!$A$3:$D$100,2,FALSE)='Intermediate Lookups'!$A8&amp;'Intermediate Lookups'!F$1,$A$82, ""))</f>
        <v/>
      </c>
      <c r="F89" s="10" t="str">
        <f>IF($A$82="","",IF(VLOOKUP($A$82,Samples!$A$3:$D$100,2,FALSE)='Intermediate Lookups'!$A8&amp;'Intermediate Lookups'!G$1,$A$82, ""))</f>
        <v/>
      </c>
      <c r="G89" s="10" t="str">
        <f>IF($A$82="","",IF(VLOOKUP($A$82,Samples!$A$3:$D$100,2,FALSE)='Intermediate Lookups'!$A8&amp;'Intermediate Lookups'!H$1,$A$82, ""))</f>
        <v/>
      </c>
      <c r="H89" s="10" t="str">
        <f>IF($A$82="","",IF(VLOOKUP($A$82,Samples!$A$3:$D$100,2,FALSE)='Intermediate Lookups'!$A8&amp;'Intermediate Lookups'!I$1,$A$82, ""))</f>
        <v/>
      </c>
      <c r="I89" s="10" t="str">
        <f>IF($A$82="","",IF(VLOOKUP($A$82,Samples!$A$3:$D$100,2,FALSE)='Intermediate Lookups'!$A8&amp;'Intermediate Lookups'!J$1,$A$82, ""))</f>
        <v/>
      </c>
      <c r="J89" s="10" t="str">
        <f>IF($A$82="","",IF(VLOOKUP($A$82,Samples!$A$3:$D$100,2,FALSE)='Intermediate Lookups'!$A8&amp;'Intermediate Lookups'!K$1,$A$82, ""))</f>
        <v/>
      </c>
      <c r="K89" s="10" t="str">
        <f>IF($A$82="","",IF(VLOOKUP($A$82,Samples!$A$3:$D$100,2,FALSE)='Intermediate Lookups'!$A8&amp;'Intermediate Lookups'!L$1,$A$82, ""))</f>
        <v/>
      </c>
      <c r="L89" s="10" t="str">
        <f>IF($A$82="","",IF(VLOOKUP($A$82,Samples!$A$3:$D$100,2,FALSE)='Intermediate Lookups'!$A8&amp;'Intermediate Lookups'!M$1,$A$82, ""))</f>
        <v/>
      </c>
    </row>
    <row r="90" spans="1:12" x14ac:dyDescent="0.25">
      <c r="A90" s="10" t="str">
        <f>IF($A$82="","",IF(VLOOKUP($A$82,Samples!$A$3:$D$100,2,FALSE)='Intermediate Lookups'!$A9&amp;'Intermediate Lookups'!B$1,$A$82, ""))</f>
        <v/>
      </c>
      <c r="B90" s="10" t="str">
        <f>IF($A$82="","",IF(VLOOKUP($A$82,Samples!$A$3:$D$100,2,FALSE)='Intermediate Lookups'!$A9&amp;'Intermediate Lookups'!C$1,$A$82, ""))</f>
        <v/>
      </c>
      <c r="C90" s="10" t="str">
        <f>IF($A$82="","",IF(VLOOKUP($A$82,Samples!$A$3:$D$100,2,FALSE)='Intermediate Lookups'!$A9&amp;'Intermediate Lookups'!D$1,$A$82, ""))</f>
        <v/>
      </c>
      <c r="D90" s="10" t="str">
        <f>IF($A$82="","",IF(VLOOKUP($A$82,Samples!$A$3:$D$100,2,FALSE)='Intermediate Lookups'!$A9&amp;'Intermediate Lookups'!E$1,$A$82, ""))</f>
        <v/>
      </c>
      <c r="E90" s="10" t="str">
        <f>IF($A$82="","",IF(VLOOKUP($A$82,Samples!$A$3:$D$100,2,FALSE)='Intermediate Lookups'!$A9&amp;'Intermediate Lookups'!F$1,$A$82, ""))</f>
        <v/>
      </c>
      <c r="F90" s="10" t="str">
        <f>IF($A$82="","",IF(VLOOKUP($A$82,Samples!$A$3:$D$100,2,FALSE)='Intermediate Lookups'!$A9&amp;'Intermediate Lookups'!G$1,$A$82, ""))</f>
        <v/>
      </c>
      <c r="G90" s="10" t="str">
        <f>IF($A$82="","",IF(VLOOKUP($A$82,Samples!$A$3:$D$100,2,FALSE)='Intermediate Lookups'!$A9&amp;'Intermediate Lookups'!H$1,$A$82, ""))</f>
        <v/>
      </c>
      <c r="H90" s="10" t="str">
        <f>IF($A$82="","",IF(VLOOKUP($A$82,Samples!$A$3:$D$100,2,FALSE)='Intermediate Lookups'!$A9&amp;'Intermediate Lookups'!I$1,$A$82, ""))</f>
        <v/>
      </c>
      <c r="I90" s="10" t="str">
        <f>IF($A$82="","",IF(VLOOKUP($A$82,Samples!$A$3:$D$100,2,FALSE)='Intermediate Lookups'!$A9&amp;'Intermediate Lookups'!J$1,$A$82, ""))</f>
        <v/>
      </c>
      <c r="J90" s="10" t="str">
        <f>IF($A$82="","",IF(VLOOKUP($A$82,Samples!$A$3:$D$100,2,FALSE)='Intermediate Lookups'!$A9&amp;'Intermediate Lookups'!K$1,$A$82, ""))</f>
        <v/>
      </c>
      <c r="K90" s="10" t="str">
        <f>IF($A$82="","",IF(VLOOKUP($A$82,Samples!$A$3:$D$100,2,FALSE)='Intermediate Lookups'!$A9&amp;'Intermediate Lookups'!L$1,$A$82, ""))</f>
        <v/>
      </c>
      <c r="L90" s="10" t="str">
        <f>IF($A$82="","",IF(VLOOKUP($A$82,Samples!$A$3:$D$100,2,FALSE)='Intermediate Lookups'!$A9&amp;'Intermediate Lookups'!M$1,$A$82, ""))</f>
        <v/>
      </c>
    </row>
    <row r="92" spans="1:12" x14ac:dyDescent="0.25">
      <c r="A92" t="str">
        <f>IF(ISBLANK(Samples!A12),IF(OR(A82="",A82=Samples!$A$100,ISBLANK(Samples!A100)),"",Samples!$A$100),Samples!A12)</f>
        <v>and</v>
      </c>
      <c r="B92">
        <f>IF(A92="","",VLOOKUP(A92,Samples!$A$3:$D$100,4,FALSE))</f>
        <v>2.2599999999999998</v>
      </c>
    </row>
    <row r="93" spans="1:12" x14ac:dyDescent="0.25">
      <c r="A93" s="10" t="str">
        <f>IF($A$92="","",IF(VLOOKUP($A$92,Samples!$A$3:$D$100,2,FALSE)='Intermediate Lookups'!$A2&amp;'Intermediate Lookups'!B$1,$A$92, ""))</f>
        <v/>
      </c>
      <c r="B93" s="10" t="str">
        <f>IF($A$92="","",IF(VLOOKUP($A$92,Samples!$A$3:$D$100,2,FALSE)='Intermediate Lookups'!$A2&amp;'Intermediate Lookups'!C$1,$A$92, ""))</f>
        <v/>
      </c>
      <c r="C93" s="10" t="str">
        <f>IF($A$92="","",IF(VLOOKUP($A$92,Samples!$A$3:$D$100,2,FALSE)='Intermediate Lookups'!$A2&amp;'Intermediate Lookups'!D$1,$A$92, ""))</f>
        <v/>
      </c>
      <c r="D93" s="10" t="str">
        <f>IF($A$92="","",IF(VLOOKUP($A$92,Samples!$A$3:$D$100,2,FALSE)='Intermediate Lookups'!$A2&amp;'Intermediate Lookups'!E$1,$A$92, ""))</f>
        <v/>
      </c>
      <c r="E93" s="10" t="str">
        <f>IF($A$92="","",IF(VLOOKUP($A$92,Samples!$A$3:$D$100,2,FALSE)='Intermediate Lookups'!$A2&amp;'Intermediate Lookups'!F$1,$A$92, ""))</f>
        <v/>
      </c>
      <c r="F93" s="10" t="str">
        <f>IF($A$92="","",IF(VLOOKUP($A$92,Samples!$A$3:$D$100,2,FALSE)='Intermediate Lookups'!$A2&amp;'Intermediate Lookups'!G$1,$A$92, ""))</f>
        <v/>
      </c>
      <c r="G93" s="10" t="str">
        <f>IF($A$92="","",IF(VLOOKUP($A$92,Samples!$A$3:$D$100,2,FALSE)='Intermediate Lookups'!$A2&amp;'Intermediate Lookups'!H$1,$A$92, ""))</f>
        <v/>
      </c>
      <c r="H93" s="10" t="str">
        <f>IF($A$92="","",IF(VLOOKUP($A$92,Samples!$A$3:$D$100,2,FALSE)='Intermediate Lookups'!$A2&amp;'Intermediate Lookups'!I$1,$A$92, ""))</f>
        <v/>
      </c>
      <c r="I93" s="10" t="str">
        <f>IF($A$92="","",IF(VLOOKUP($A$92,Samples!$A$3:$D$100,2,FALSE)='Intermediate Lookups'!$A2&amp;'Intermediate Lookups'!J$1,$A$92, ""))</f>
        <v/>
      </c>
      <c r="J93" s="10" t="str">
        <f>IF($A$92="","",IF(VLOOKUP($A$92,Samples!$A$3:$D$100,2,FALSE)='Intermediate Lookups'!$A2&amp;'Intermediate Lookups'!K$1,$A$92, ""))</f>
        <v>and</v>
      </c>
      <c r="K93" s="10" t="str">
        <f>IF($A$92="","",IF(VLOOKUP($A$92,Samples!$A$3:$D$100,2,FALSE)='Intermediate Lookups'!$A2&amp;'Intermediate Lookups'!L$1,$A$92, ""))</f>
        <v/>
      </c>
      <c r="L93" s="10" t="str">
        <f>IF($A$92="","",IF(VLOOKUP($A$92,Samples!$A$3:$D$100,2,FALSE)='Intermediate Lookups'!$A2&amp;'Intermediate Lookups'!M$1,$A$92, ""))</f>
        <v/>
      </c>
    </row>
    <row r="94" spans="1:12" x14ac:dyDescent="0.25">
      <c r="A94" s="10" t="str">
        <f>IF($A$92="","",IF(VLOOKUP($A$92,Samples!$A$3:$D$100,2,FALSE)='Intermediate Lookups'!$A3&amp;'Intermediate Lookups'!B$1,$A$92, ""))</f>
        <v/>
      </c>
      <c r="B94" s="10" t="str">
        <f>IF($A$92="","",IF(VLOOKUP($A$92,Samples!$A$3:$D$100,2,FALSE)='Intermediate Lookups'!$A3&amp;'Intermediate Lookups'!C$1,$A$92, ""))</f>
        <v/>
      </c>
      <c r="C94" s="10" t="str">
        <f>IF($A$92="","",IF(VLOOKUP($A$92,Samples!$A$3:$D$100,2,FALSE)='Intermediate Lookups'!$A3&amp;'Intermediate Lookups'!D$1,$A$92, ""))</f>
        <v/>
      </c>
      <c r="D94" s="10" t="str">
        <f>IF($A$92="","",IF(VLOOKUP($A$92,Samples!$A$3:$D$100,2,FALSE)='Intermediate Lookups'!$A3&amp;'Intermediate Lookups'!E$1,$A$92, ""))</f>
        <v/>
      </c>
      <c r="E94" s="10" t="str">
        <f>IF($A$92="","",IF(VLOOKUP($A$92,Samples!$A$3:$D$100,2,FALSE)='Intermediate Lookups'!$A3&amp;'Intermediate Lookups'!F$1,$A$92, ""))</f>
        <v/>
      </c>
      <c r="F94" s="10" t="str">
        <f>IF($A$92="","",IF(VLOOKUP($A$92,Samples!$A$3:$D$100,2,FALSE)='Intermediate Lookups'!$A3&amp;'Intermediate Lookups'!G$1,$A$92, ""))</f>
        <v/>
      </c>
      <c r="G94" s="10" t="str">
        <f>IF($A$92="","",IF(VLOOKUP($A$92,Samples!$A$3:$D$100,2,FALSE)='Intermediate Lookups'!$A3&amp;'Intermediate Lookups'!H$1,$A$92, ""))</f>
        <v/>
      </c>
      <c r="H94" s="10" t="str">
        <f>IF($A$92="","",IF(VLOOKUP($A$92,Samples!$A$3:$D$100,2,FALSE)='Intermediate Lookups'!$A3&amp;'Intermediate Lookups'!I$1,$A$92, ""))</f>
        <v/>
      </c>
      <c r="I94" s="10" t="str">
        <f>IF($A$92="","",IF(VLOOKUP($A$92,Samples!$A$3:$D$100,2,FALSE)='Intermediate Lookups'!$A3&amp;'Intermediate Lookups'!J$1,$A$92, ""))</f>
        <v/>
      </c>
      <c r="J94" s="10" t="str">
        <f>IF($A$92="","",IF(VLOOKUP($A$92,Samples!$A$3:$D$100,2,FALSE)='Intermediate Lookups'!$A3&amp;'Intermediate Lookups'!K$1,$A$92, ""))</f>
        <v/>
      </c>
      <c r="K94" s="10" t="str">
        <f>IF($A$92="","",IF(VLOOKUP($A$92,Samples!$A$3:$D$100,2,FALSE)='Intermediate Lookups'!$A3&amp;'Intermediate Lookups'!L$1,$A$92, ""))</f>
        <v/>
      </c>
      <c r="L94" s="10" t="str">
        <f>IF($A$92="","",IF(VLOOKUP($A$92,Samples!$A$3:$D$100,2,FALSE)='Intermediate Lookups'!$A3&amp;'Intermediate Lookups'!M$1,$A$92, ""))</f>
        <v/>
      </c>
    </row>
    <row r="95" spans="1:12" x14ac:dyDescent="0.25">
      <c r="A95" s="10" t="str">
        <f>IF($A$92="","",IF(VLOOKUP($A$92,Samples!$A$3:$D$100,2,FALSE)='Intermediate Lookups'!$A4&amp;'Intermediate Lookups'!B$1,$A$92, ""))</f>
        <v/>
      </c>
      <c r="B95" s="10" t="str">
        <f>IF($A$92="","",IF(VLOOKUP($A$92,Samples!$A$3:$D$100,2,FALSE)='Intermediate Lookups'!$A4&amp;'Intermediate Lookups'!C$1,$A$92, ""))</f>
        <v/>
      </c>
      <c r="C95" s="10" t="str">
        <f>IF($A$92="","",IF(VLOOKUP($A$92,Samples!$A$3:$D$100,2,FALSE)='Intermediate Lookups'!$A4&amp;'Intermediate Lookups'!D$1,$A$92, ""))</f>
        <v/>
      </c>
      <c r="D95" s="10" t="str">
        <f>IF($A$92="","",IF(VLOOKUP($A$92,Samples!$A$3:$D$100,2,FALSE)='Intermediate Lookups'!$A4&amp;'Intermediate Lookups'!E$1,$A$92, ""))</f>
        <v/>
      </c>
      <c r="E95" s="10" t="str">
        <f>IF($A$92="","",IF(VLOOKUP($A$92,Samples!$A$3:$D$100,2,FALSE)='Intermediate Lookups'!$A4&amp;'Intermediate Lookups'!F$1,$A$92, ""))</f>
        <v/>
      </c>
      <c r="F95" s="10" t="str">
        <f>IF($A$92="","",IF(VLOOKUP($A$92,Samples!$A$3:$D$100,2,FALSE)='Intermediate Lookups'!$A4&amp;'Intermediate Lookups'!G$1,$A$92, ""))</f>
        <v/>
      </c>
      <c r="G95" s="10" t="str">
        <f>IF($A$92="","",IF(VLOOKUP($A$92,Samples!$A$3:$D$100,2,FALSE)='Intermediate Lookups'!$A4&amp;'Intermediate Lookups'!H$1,$A$92, ""))</f>
        <v/>
      </c>
      <c r="H95" s="10" t="str">
        <f>IF($A$92="","",IF(VLOOKUP($A$92,Samples!$A$3:$D$100,2,FALSE)='Intermediate Lookups'!$A4&amp;'Intermediate Lookups'!I$1,$A$92, ""))</f>
        <v/>
      </c>
      <c r="I95" s="10" t="str">
        <f>IF($A$92="","",IF(VLOOKUP($A$92,Samples!$A$3:$D$100,2,FALSE)='Intermediate Lookups'!$A4&amp;'Intermediate Lookups'!J$1,$A$92, ""))</f>
        <v/>
      </c>
      <c r="J95" s="10" t="str">
        <f>IF($A$92="","",IF(VLOOKUP($A$92,Samples!$A$3:$D$100,2,FALSE)='Intermediate Lookups'!$A4&amp;'Intermediate Lookups'!K$1,$A$92, ""))</f>
        <v/>
      </c>
      <c r="K95" s="10" t="str">
        <f>IF($A$92="","",IF(VLOOKUP($A$92,Samples!$A$3:$D$100,2,FALSE)='Intermediate Lookups'!$A4&amp;'Intermediate Lookups'!L$1,$A$92, ""))</f>
        <v/>
      </c>
      <c r="L95" s="10" t="str">
        <f>IF($A$92="","",IF(VLOOKUP($A$92,Samples!$A$3:$D$100,2,FALSE)='Intermediate Lookups'!$A4&amp;'Intermediate Lookups'!M$1,$A$92, ""))</f>
        <v/>
      </c>
    </row>
    <row r="96" spans="1:12" x14ac:dyDescent="0.25">
      <c r="A96" s="10" t="str">
        <f>IF($A$92="","",IF(VLOOKUP($A$92,Samples!$A$3:$D$100,2,FALSE)='Intermediate Lookups'!$A5&amp;'Intermediate Lookups'!B$1,$A$92, ""))</f>
        <v/>
      </c>
      <c r="B96" s="10" t="str">
        <f>IF($A$92="","",IF(VLOOKUP($A$92,Samples!$A$3:$D$100,2,FALSE)='Intermediate Lookups'!$A5&amp;'Intermediate Lookups'!C$1,$A$92, ""))</f>
        <v/>
      </c>
      <c r="C96" s="10" t="str">
        <f>IF($A$92="","",IF(VLOOKUP($A$92,Samples!$A$3:$D$100,2,FALSE)='Intermediate Lookups'!$A5&amp;'Intermediate Lookups'!D$1,$A$92, ""))</f>
        <v/>
      </c>
      <c r="D96" s="10" t="str">
        <f>IF($A$92="","",IF(VLOOKUP($A$92,Samples!$A$3:$D$100,2,FALSE)='Intermediate Lookups'!$A5&amp;'Intermediate Lookups'!E$1,$A$92, ""))</f>
        <v/>
      </c>
      <c r="E96" s="10" t="str">
        <f>IF($A$92="","",IF(VLOOKUP($A$92,Samples!$A$3:$D$100,2,FALSE)='Intermediate Lookups'!$A5&amp;'Intermediate Lookups'!F$1,$A$92, ""))</f>
        <v/>
      </c>
      <c r="F96" s="10" t="str">
        <f>IF($A$92="","",IF(VLOOKUP($A$92,Samples!$A$3:$D$100,2,FALSE)='Intermediate Lookups'!$A5&amp;'Intermediate Lookups'!G$1,$A$92, ""))</f>
        <v/>
      </c>
      <c r="G96" s="10" t="str">
        <f>IF($A$92="","",IF(VLOOKUP($A$92,Samples!$A$3:$D$100,2,FALSE)='Intermediate Lookups'!$A5&amp;'Intermediate Lookups'!H$1,$A$92, ""))</f>
        <v/>
      </c>
      <c r="H96" s="10" t="str">
        <f>IF($A$92="","",IF(VLOOKUP($A$92,Samples!$A$3:$D$100,2,FALSE)='Intermediate Lookups'!$A5&amp;'Intermediate Lookups'!I$1,$A$92, ""))</f>
        <v/>
      </c>
      <c r="I96" s="10" t="str">
        <f>IF($A$92="","",IF(VLOOKUP($A$92,Samples!$A$3:$D$100,2,FALSE)='Intermediate Lookups'!$A5&amp;'Intermediate Lookups'!J$1,$A$92, ""))</f>
        <v/>
      </c>
      <c r="J96" s="10" t="str">
        <f>IF($A$92="","",IF(VLOOKUP($A$92,Samples!$A$3:$D$100,2,FALSE)='Intermediate Lookups'!$A5&amp;'Intermediate Lookups'!K$1,$A$92, ""))</f>
        <v/>
      </c>
      <c r="K96" s="10" t="str">
        <f>IF($A$92="","",IF(VLOOKUP($A$92,Samples!$A$3:$D$100,2,FALSE)='Intermediate Lookups'!$A5&amp;'Intermediate Lookups'!L$1,$A$92, ""))</f>
        <v/>
      </c>
      <c r="L96" s="10" t="str">
        <f>IF($A$92="","",IF(VLOOKUP($A$92,Samples!$A$3:$D$100,2,FALSE)='Intermediate Lookups'!$A5&amp;'Intermediate Lookups'!M$1,$A$92, ""))</f>
        <v/>
      </c>
    </row>
    <row r="97" spans="1:12" x14ac:dyDescent="0.25">
      <c r="A97" s="10" t="str">
        <f>IF($A$92="","",IF(VLOOKUP($A$92,Samples!$A$3:$D$100,2,FALSE)='Intermediate Lookups'!$A6&amp;'Intermediate Lookups'!B$1,$A$92, ""))</f>
        <v/>
      </c>
      <c r="B97" s="10" t="str">
        <f>IF($A$92="","",IF(VLOOKUP($A$92,Samples!$A$3:$D$100,2,FALSE)='Intermediate Lookups'!$A6&amp;'Intermediate Lookups'!C$1,$A$92, ""))</f>
        <v/>
      </c>
      <c r="C97" s="10" t="str">
        <f>IF($A$92="","",IF(VLOOKUP($A$92,Samples!$A$3:$D$100,2,FALSE)='Intermediate Lookups'!$A6&amp;'Intermediate Lookups'!D$1,$A$92, ""))</f>
        <v/>
      </c>
      <c r="D97" s="10" t="str">
        <f>IF($A$92="","",IF(VLOOKUP($A$92,Samples!$A$3:$D$100,2,FALSE)='Intermediate Lookups'!$A6&amp;'Intermediate Lookups'!E$1,$A$92, ""))</f>
        <v/>
      </c>
      <c r="E97" s="10" t="str">
        <f>IF($A$92="","",IF(VLOOKUP($A$92,Samples!$A$3:$D$100,2,FALSE)='Intermediate Lookups'!$A6&amp;'Intermediate Lookups'!F$1,$A$92, ""))</f>
        <v/>
      </c>
      <c r="F97" s="10" t="str">
        <f>IF($A$92="","",IF(VLOOKUP($A$92,Samples!$A$3:$D$100,2,FALSE)='Intermediate Lookups'!$A6&amp;'Intermediate Lookups'!G$1,$A$92, ""))</f>
        <v/>
      </c>
      <c r="G97" s="10" t="str">
        <f>IF($A$92="","",IF(VLOOKUP($A$92,Samples!$A$3:$D$100,2,FALSE)='Intermediate Lookups'!$A6&amp;'Intermediate Lookups'!H$1,$A$92, ""))</f>
        <v/>
      </c>
      <c r="H97" s="10" t="str">
        <f>IF($A$92="","",IF(VLOOKUP($A$92,Samples!$A$3:$D$100,2,FALSE)='Intermediate Lookups'!$A6&amp;'Intermediate Lookups'!I$1,$A$92, ""))</f>
        <v/>
      </c>
      <c r="I97" s="10" t="str">
        <f>IF($A$92="","",IF(VLOOKUP($A$92,Samples!$A$3:$D$100,2,FALSE)='Intermediate Lookups'!$A6&amp;'Intermediate Lookups'!J$1,$A$92, ""))</f>
        <v/>
      </c>
      <c r="J97" s="10" t="str">
        <f>IF($A$92="","",IF(VLOOKUP($A$92,Samples!$A$3:$D$100,2,FALSE)='Intermediate Lookups'!$A6&amp;'Intermediate Lookups'!K$1,$A$92, ""))</f>
        <v/>
      </c>
      <c r="K97" s="10" t="str">
        <f>IF($A$92="","",IF(VLOOKUP($A$92,Samples!$A$3:$D$100,2,FALSE)='Intermediate Lookups'!$A6&amp;'Intermediate Lookups'!L$1,$A$92, ""))</f>
        <v/>
      </c>
      <c r="L97" s="10" t="str">
        <f>IF($A$92="","",IF(VLOOKUP($A$92,Samples!$A$3:$D$100,2,FALSE)='Intermediate Lookups'!$A6&amp;'Intermediate Lookups'!M$1,$A$92, ""))</f>
        <v/>
      </c>
    </row>
    <row r="98" spans="1:12" x14ac:dyDescent="0.25">
      <c r="A98" s="10" t="str">
        <f>IF($A$92="","",IF(VLOOKUP($A$92,Samples!$A$3:$D$100,2,FALSE)='Intermediate Lookups'!$A7&amp;'Intermediate Lookups'!B$1,$A$92, ""))</f>
        <v/>
      </c>
      <c r="B98" s="10" t="str">
        <f>IF($A$92="","",IF(VLOOKUP($A$92,Samples!$A$3:$D$100,2,FALSE)='Intermediate Lookups'!$A7&amp;'Intermediate Lookups'!C$1,$A$92, ""))</f>
        <v/>
      </c>
      <c r="C98" s="10" t="str">
        <f>IF($A$92="","",IF(VLOOKUP($A$92,Samples!$A$3:$D$100,2,FALSE)='Intermediate Lookups'!$A7&amp;'Intermediate Lookups'!D$1,$A$92, ""))</f>
        <v/>
      </c>
      <c r="D98" s="10" t="str">
        <f>IF($A$92="","",IF(VLOOKUP($A$92,Samples!$A$3:$D$100,2,FALSE)='Intermediate Lookups'!$A7&amp;'Intermediate Lookups'!E$1,$A$92, ""))</f>
        <v/>
      </c>
      <c r="E98" s="10" t="str">
        <f>IF($A$92="","",IF(VLOOKUP($A$92,Samples!$A$3:$D$100,2,FALSE)='Intermediate Lookups'!$A7&amp;'Intermediate Lookups'!F$1,$A$92, ""))</f>
        <v/>
      </c>
      <c r="F98" s="10" t="str">
        <f>IF($A$92="","",IF(VLOOKUP($A$92,Samples!$A$3:$D$100,2,FALSE)='Intermediate Lookups'!$A7&amp;'Intermediate Lookups'!G$1,$A$92, ""))</f>
        <v/>
      </c>
      <c r="G98" s="10" t="str">
        <f>IF($A$92="","",IF(VLOOKUP($A$92,Samples!$A$3:$D$100,2,FALSE)='Intermediate Lookups'!$A7&amp;'Intermediate Lookups'!H$1,$A$92, ""))</f>
        <v/>
      </c>
      <c r="H98" s="10" t="str">
        <f>IF($A$92="","",IF(VLOOKUP($A$92,Samples!$A$3:$D$100,2,FALSE)='Intermediate Lookups'!$A7&amp;'Intermediate Lookups'!I$1,$A$92, ""))</f>
        <v/>
      </c>
      <c r="I98" s="10" t="str">
        <f>IF($A$92="","",IF(VLOOKUP($A$92,Samples!$A$3:$D$100,2,FALSE)='Intermediate Lookups'!$A7&amp;'Intermediate Lookups'!J$1,$A$92, ""))</f>
        <v/>
      </c>
      <c r="J98" s="10" t="str">
        <f>IF($A$92="","",IF(VLOOKUP($A$92,Samples!$A$3:$D$100,2,FALSE)='Intermediate Lookups'!$A7&amp;'Intermediate Lookups'!K$1,$A$92, ""))</f>
        <v/>
      </c>
      <c r="K98" s="10" t="str">
        <f>IF($A$92="","",IF(VLOOKUP($A$92,Samples!$A$3:$D$100,2,FALSE)='Intermediate Lookups'!$A7&amp;'Intermediate Lookups'!L$1,$A$92, ""))</f>
        <v/>
      </c>
      <c r="L98" s="10" t="str">
        <f>IF($A$92="","",IF(VLOOKUP($A$92,Samples!$A$3:$D$100,2,FALSE)='Intermediate Lookups'!$A7&amp;'Intermediate Lookups'!M$1,$A$92, ""))</f>
        <v/>
      </c>
    </row>
    <row r="99" spans="1:12" x14ac:dyDescent="0.25">
      <c r="A99" s="10" t="str">
        <f>IF($A$92="","",IF(VLOOKUP($A$92,Samples!$A$3:$D$100,2,FALSE)='Intermediate Lookups'!$A8&amp;'Intermediate Lookups'!B$1,$A$92, ""))</f>
        <v/>
      </c>
      <c r="B99" s="10" t="str">
        <f>IF($A$92="","",IF(VLOOKUP($A$92,Samples!$A$3:$D$100,2,FALSE)='Intermediate Lookups'!$A8&amp;'Intermediate Lookups'!C$1,$A$92, ""))</f>
        <v/>
      </c>
      <c r="C99" s="10" t="str">
        <f>IF($A$92="","",IF(VLOOKUP($A$92,Samples!$A$3:$D$100,2,FALSE)='Intermediate Lookups'!$A8&amp;'Intermediate Lookups'!D$1,$A$92, ""))</f>
        <v/>
      </c>
      <c r="D99" s="10" t="str">
        <f>IF($A$92="","",IF(VLOOKUP($A$92,Samples!$A$3:$D$100,2,FALSE)='Intermediate Lookups'!$A8&amp;'Intermediate Lookups'!E$1,$A$92, ""))</f>
        <v/>
      </c>
      <c r="E99" s="10" t="str">
        <f>IF($A$92="","",IF(VLOOKUP($A$92,Samples!$A$3:$D$100,2,FALSE)='Intermediate Lookups'!$A8&amp;'Intermediate Lookups'!F$1,$A$92, ""))</f>
        <v/>
      </c>
      <c r="F99" s="10" t="str">
        <f>IF($A$92="","",IF(VLOOKUP($A$92,Samples!$A$3:$D$100,2,FALSE)='Intermediate Lookups'!$A8&amp;'Intermediate Lookups'!G$1,$A$92, ""))</f>
        <v/>
      </c>
      <c r="G99" s="10" t="str">
        <f>IF($A$92="","",IF(VLOOKUP($A$92,Samples!$A$3:$D$100,2,FALSE)='Intermediate Lookups'!$A8&amp;'Intermediate Lookups'!H$1,$A$92, ""))</f>
        <v/>
      </c>
      <c r="H99" s="10" t="str">
        <f>IF($A$92="","",IF(VLOOKUP($A$92,Samples!$A$3:$D$100,2,FALSE)='Intermediate Lookups'!$A8&amp;'Intermediate Lookups'!I$1,$A$92, ""))</f>
        <v/>
      </c>
      <c r="I99" s="10" t="str">
        <f>IF($A$92="","",IF(VLOOKUP($A$92,Samples!$A$3:$D$100,2,FALSE)='Intermediate Lookups'!$A8&amp;'Intermediate Lookups'!J$1,$A$92, ""))</f>
        <v/>
      </c>
      <c r="J99" s="10" t="str">
        <f>IF($A$92="","",IF(VLOOKUP($A$92,Samples!$A$3:$D$100,2,FALSE)='Intermediate Lookups'!$A8&amp;'Intermediate Lookups'!K$1,$A$92, ""))</f>
        <v/>
      </c>
      <c r="K99" s="10" t="str">
        <f>IF($A$92="","",IF(VLOOKUP($A$92,Samples!$A$3:$D$100,2,FALSE)='Intermediate Lookups'!$A8&amp;'Intermediate Lookups'!L$1,$A$92, ""))</f>
        <v/>
      </c>
      <c r="L99" s="10" t="str">
        <f>IF($A$92="","",IF(VLOOKUP($A$92,Samples!$A$3:$D$100,2,FALSE)='Intermediate Lookups'!$A8&amp;'Intermediate Lookups'!M$1,$A$92, ""))</f>
        <v/>
      </c>
    </row>
    <row r="100" spans="1:12" x14ac:dyDescent="0.25">
      <c r="A100" s="10" t="str">
        <f>IF($A$92="","",IF(VLOOKUP($A$92,Samples!$A$3:$D$100,2,FALSE)='Intermediate Lookups'!$A9&amp;'Intermediate Lookups'!B$1,$A$92, ""))</f>
        <v/>
      </c>
      <c r="B100" s="10" t="str">
        <f>IF($A$92="","",IF(VLOOKUP($A$92,Samples!$A$3:$D$100,2,FALSE)='Intermediate Lookups'!$A9&amp;'Intermediate Lookups'!C$1,$A$92, ""))</f>
        <v/>
      </c>
      <c r="C100" s="10" t="str">
        <f>IF($A$92="","",IF(VLOOKUP($A$92,Samples!$A$3:$D$100,2,FALSE)='Intermediate Lookups'!$A9&amp;'Intermediate Lookups'!D$1,$A$92, ""))</f>
        <v/>
      </c>
      <c r="D100" s="10" t="str">
        <f>IF($A$92="","",IF(VLOOKUP($A$92,Samples!$A$3:$D$100,2,FALSE)='Intermediate Lookups'!$A9&amp;'Intermediate Lookups'!E$1,$A$92, ""))</f>
        <v/>
      </c>
      <c r="E100" s="10" t="str">
        <f>IF($A$92="","",IF(VLOOKUP($A$92,Samples!$A$3:$D$100,2,FALSE)='Intermediate Lookups'!$A9&amp;'Intermediate Lookups'!F$1,$A$92, ""))</f>
        <v/>
      </c>
      <c r="F100" s="10" t="str">
        <f>IF($A$92="","",IF(VLOOKUP($A$92,Samples!$A$3:$D$100,2,FALSE)='Intermediate Lookups'!$A9&amp;'Intermediate Lookups'!G$1,$A$92, ""))</f>
        <v/>
      </c>
      <c r="G100" s="10" t="str">
        <f>IF($A$92="","",IF(VLOOKUP($A$92,Samples!$A$3:$D$100,2,FALSE)='Intermediate Lookups'!$A9&amp;'Intermediate Lookups'!H$1,$A$92, ""))</f>
        <v/>
      </c>
      <c r="H100" s="10" t="str">
        <f>IF($A$92="","",IF(VLOOKUP($A$92,Samples!$A$3:$D$100,2,FALSE)='Intermediate Lookups'!$A9&amp;'Intermediate Lookups'!I$1,$A$92, ""))</f>
        <v/>
      </c>
      <c r="I100" s="10" t="str">
        <f>IF($A$92="","",IF(VLOOKUP($A$92,Samples!$A$3:$D$100,2,FALSE)='Intermediate Lookups'!$A9&amp;'Intermediate Lookups'!J$1,$A$92, ""))</f>
        <v/>
      </c>
      <c r="J100" s="10" t="str">
        <f>IF($A$92="","",IF(VLOOKUP($A$92,Samples!$A$3:$D$100,2,FALSE)='Intermediate Lookups'!$A9&amp;'Intermediate Lookups'!K$1,$A$92, ""))</f>
        <v/>
      </c>
      <c r="K100" s="10" t="str">
        <f>IF($A$92="","",IF(VLOOKUP($A$92,Samples!$A$3:$D$100,2,FALSE)='Intermediate Lookups'!$A9&amp;'Intermediate Lookups'!L$1,$A$92, ""))</f>
        <v/>
      </c>
      <c r="L100" s="10" t="str">
        <f>IF($A$92="","",IF(VLOOKUP($A$92,Samples!$A$3:$D$100,2,FALSE)='Intermediate Lookups'!$A9&amp;'Intermediate Lookups'!M$1,$A$92, ""))</f>
        <v/>
      </c>
    </row>
    <row r="102" spans="1:12" x14ac:dyDescent="0.25">
      <c r="A102" t="str">
        <f>IF(ISBLANK(Samples!A13),IF(OR(A92="",A92=Samples!$A$100,ISBLANK(Samples!A100)),"",Samples!$A$100),Samples!A13)</f>
        <v>but</v>
      </c>
      <c r="B102">
        <f>IF(A102="","",VLOOKUP(A102,Samples!$A$3:$D$100,4,FALSE))</f>
        <v>2.34</v>
      </c>
    </row>
    <row r="103" spans="1:12" x14ac:dyDescent="0.25">
      <c r="A103" s="10" t="str">
        <f>IF($A$102="","",IF(VLOOKUP($A$102,Samples!$A$3:$D$100,2,FALSE)='Intermediate Lookups'!$A2&amp;'Intermediate Lookups'!B$1,$A$102, ""))</f>
        <v/>
      </c>
      <c r="B103" s="10" t="str">
        <f>IF($A$102="","",IF(VLOOKUP($A$102,Samples!$A$3:$D$100,2,FALSE)='Intermediate Lookups'!$A2&amp;'Intermediate Lookups'!C$1,$A$102, ""))</f>
        <v/>
      </c>
      <c r="C103" s="10" t="str">
        <f>IF($A$102="","",IF(VLOOKUP($A$102,Samples!$A$3:$D$100,2,FALSE)='Intermediate Lookups'!$A2&amp;'Intermediate Lookups'!D$1,$A$102, ""))</f>
        <v/>
      </c>
      <c r="D103" s="10" t="str">
        <f>IF($A$102="","",IF(VLOOKUP($A$102,Samples!$A$3:$D$100,2,FALSE)='Intermediate Lookups'!$A2&amp;'Intermediate Lookups'!E$1,$A$102, ""))</f>
        <v/>
      </c>
      <c r="E103" s="10" t="str">
        <f>IF($A$102="","",IF(VLOOKUP($A$102,Samples!$A$3:$D$100,2,FALSE)='Intermediate Lookups'!$A2&amp;'Intermediate Lookups'!F$1,$A$102, ""))</f>
        <v/>
      </c>
      <c r="F103" s="10" t="str">
        <f>IF($A$102="","",IF(VLOOKUP($A$102,Samples!$A$3:$D$100,2,FALSE)='Intermediate Lookups'!$A2&amp;'Intermediate Lookups'!G$1,$A$102, ""))</f>
        <v/>
      </c>
      <c r="G103" s="10" t="str">
        <f>IF($A$102="","",IF(VLOOKUP($A$102,Samples!$A$3:$D$100,2,FALSE)='Intermediate Lookups'!$A2&amp;'Intermediate Lookups'!H$1,$A$102, ""))</f>
        <v/>
      </c>
      <c r="H103" s="10" t="str">
        <f>IF($A$102="","",IF(VLOOKUP($A$102,Samples!$A$3:$D$100,2,FALSE)='Intermediate Lookups'!$A2&amp;'Intermediate Lookups'!I$1,$A$102, ""))</f>
        <v/>
      </c>
      <c r="I103" s="10" t="str">
        <f>IF($A$102="","",IF(VLOOKUP($A$102,Samples!$A$3:$D$100,2,FALSE)='Intermediate Lookups'!$A2&amp;'Intermediate Lookups'!J$1,$A$102, ""))</f>
        <v/>
      </c>
      <c r="J103" s="10" t="str">
        <f>IF($A$102="","",IF(VLOOKUP($A$102,Samples!$A$3:$D$100,2,FALSE)='Intermediate Lookups'!$A2&amp;'Intermediate Lookups'!K$1,$A$102, ""))</f>
        <v/>
      </c>
      <c r="K103" s="10" t="str">
        <f>IF($A$102="","",IF(VLOOKUP($A$102,Samples!$A$3:$D$100,2,FALSE)='Intermediate Lookups'!$A2&amp;'Intermediate Lookups'!L$1,$A$102, ""))</f>
        <v/>
      </c>
      <c r="L103" s="10" t="str">
        <f>IF($A$102="","",IF(VLOOKUP($A$102,Samples!$A$3:$D$100,2,FALSE)='Intermediate Lookups'!$A2&amp;'Intermediate Lookups'!M$1,$A$102, ""))</f>
        <v/>
      </c>
    </row>
    <row r="104" spans="1:12" x14ac:dyDescent="0.25">
      <c r="A104" s="10" t="str">
        <f>IF($A$102="","",IF(VLOOKUP($A$102,Samples!$A$3:$D$100,2,FALSE)='Intermediate Lookups'!$A3&amp;'Intermediate Lookups'!B$1,$A$102, ""))</f>
        <v/>
      </c>
      <c r="B104" s="10" t="str">
        <f>IF($A$102="","",IF(VLOOKUP($A$102,Samples!$A$3:$D$100,2,FALSE)='Intermediate Lookups'!$A3&amp;'Intermediate Lookups'!C$1,$A$102, ""))</f>
        <v/>
      </c>
      <c r="C104" s="10" t="str">
        <f>IF($A$102="","",IF(VLOOKUP($A$102,Samples!$A$3:$D$100,2,FALSE)='Intermediate Lookups'!$A3&amp;'Intermediate Lookups'!D$1,$A$102, ""))</f>
        <v/>
      </c>
      <c r="D104" s="10" t="str">
        <f>IF($A$102="","",IF(VLOOKUP($A$102,Samples!$A$3:$D$100,2,FALSE)='Intermediate Lookups'!$A3&amp;'Intermediate Lookups'!E$1,$A$102, ""))</f>
        <v/>
      </c>
      <c r="E104" s="10" t="str">
        <f>IF($A$102="","",IF(VLOOKUP($A$102,Samples!$A$3:$D$100,2,FALSE)='Intermediate Lookups'!$A3&amp;'Intermediate Lookups'!F$1,$A$102, ""))</f>
        <v/>
      </c>
      <c r="F104" s="10" t="str">
        <f>IF($A$102="","",IF(VLOOKUP($A$102,Samples!$A$3:$D$100,2,FALSE)='Intermediate Lookups'!$A3&amp;'Intermediate Lookups'!G$1,$A$102, ""))</f>
        <v/>
      </c>
      <c r="G104" s="10" t="str">
        <f>IF($A$102="","",IF(VLOOKUP($A$102,Samples!$A$3:$D$100,2,FALSE)='Intermediate Lookups'!$A3&amp;'Intermediate Lookups'!H$1,$A$102, ""))</f>
        <v/>
      </c>
      <c r="H104" s="10" t="str">
        <f>IF($A$102="","",IF(VLOOKUP($A$102,Samples!$A$3:$D$100,2,FALSE)='Intermediate Lookups'!$A3&amp;'Intermediate Lookups'!I$1,$A$102, ""))</f>
        <v/>
      </c>
      <c r="I104" s="10" t="str">
        <f>IF($A$102="","",IF(VLOOKUP($A$102,Samples!$A$3:$D$100,2,FALSE)='Intermediate Lookups'!$A3&amp;'Intermediate Lookups'!J$1,$A$102, ""))</f>
        <v/>
      </c>
      <c r="J104" s="10" t="str">
        <f>IF($A$102="","",IF(VLOOKUP($A$102,Samples!$A$3:$D$100,2,FALSE)='Intermediate Lookups'!$A3&amp;'Intermediate Lookups'!K$1,$A$102, ""))</f>
        <v/>
      </c>
      <c r="K104" s="10" t="str">
        <f>IF($A$102="","",IF(VLOOKUP($A$102,Samples!$A$3:$D$100,2,FALSE)='Intermediate Lookups'!$A3&amp;'Intermediate Lookups'!L$1,$A$102, ""))</f>
        <v/>
      </c>
      <c r="L104" s="10" t="str">
        <f>IF($A$102="","",IF(VLOOKUP($A$102,Samples!$A$3:$D$100,2,FALSE)='Intermediate Lookups'!$A3&amp;'Intermediate Lookups'!M$1,$A$102, ""))</f>
        <v/>
      </c>
    </row>
    <row r="105" spans="1:12" x14ac:dyDescent="0.25">
      <c r="A105" s="10" t="str">
        <f>IF($A$102="","",IF(VLOOKUP($A$102,Samples!$A$3:$D$100,2,FALSE)='Intermediate Lookups'!$A4&amp;'Intermediate Lookups'!B$1,$A$102, ""))</f>
        <v/>
      </c>
      <c r="B105" s="10" t="str">
        <f>IF($A$102="","",IF(VLOOKUP($A$102,Samples!$A$3:$D$100,2,FALSE)='Intermediate Lookups'!$A4&amp;'Intermediate Lookups'!C$1,$A$102, ""))</f>
        <v/>
      </c>
      <c r="C105" s="10" t="str">
        <f>IF($A$102="","",IF(VLOOKUP($A$102,Samples!$A$3:$D$100,2,FALSE)='Intermediate Lookups'!$A4&amp;'Intermediate Lookups'!D$1,$A$102, ""))</f>
        <v/>
      </c>
      <c r="D105" s="10" t="str">
        <f>IF($A$102="","",IF(VLOOKUP($A$102,Samples!$A$3:$D$100,2,FALSE)='Intermediate Lookups'!$A4&amp;'Intermediate Lookups'!E$1,$A$102, ""))</f>
        <v/>
      </c>
      <c r="E105" s="10" t="str">
        <f>IF($A$102="","",IF(VLOOKUP($A$102,Samples!$A$3:$D$100,2,FALSE)='Intermediate Lookups'!$A4&amp;'Intermediate Lookups'!F$1,$A$102, ""))</f>
        <v/>
      </c>
      <c r="F105" s="10" t="str">
        <f>IF($A$102="","",IF(VLOOKUP($A$102,Samples!$A$3:$D$100,2,FALSE)='Intermediate Lookups'!$A4&amp;'Intermediate Lookups'!G$1,$A$102, ""))</f>
        <v/>
      </c>
      <c r="G105" s="10" t="str">
        <f>IF($A$102="","",IF(VLOOKUP($A$102,Samples!$A$3:$D$100,2,FALSE)='Intermediate Lookups'!$A4&amp;'Intermediate Lookups'!H$1,$A$102, ""))</f>
        <v/>
      </c>
      <c r="H105" s="10" t="str">
        <f>IF($A$102="","",IF(VLOOKUP($A$102,Samples!$A$3:$D$100,2,FALSE)='Intermediate Lookups'!$A4&amp;'Intermediate Lookups'!I$1,$A$102, ""))</f>
        <v/>
      </c>
      <c r="I105" s="10" t="str">
        <f>IF($A$102="","",IF(VLOOKUP($A$102,Samples!$A$3:$D$100,2,FALSE)='Intermediate Lookups'!$A4&amp;'Intermediate Lookups'!J$1,$A$102, ""))</f>
        <v/>
      </c>
      <c r="J105" s="10" t="str">
        <f>IF($A$102="","",IF(VLOOKUP($A$102,Samples!$A$3:$D$100,2,FALSE)='Intermediate Lookups'!$A4&amp;'Intermediate Lookups'!K$1,$A$102, ""))</f>
        <v/>
      </c>
      <c r="K105" s="10" t="str">
        <f>IF($A$102="","",IF(VLOOKUP($A$102,Samples!$A$3:$D$100,2,FALSE)='Intermediate Lookups'!$A4&amp;'Intermediate Lookups'!L$1,$A$102, ""))</f>
        <v/>
      </c>
      <c r="L105" s="10" t="str">
        <f>IF($A$102="","",IF(VLOOKUP($A$102,Samples!$A$3:$D$100,2,FALSE)='Intermediate Lookups'!$A4&amp;'Intermediate Lookups'!M$1,$A$102, ""))</f>
        <v/>
      </c>
    </row>
    <row r="106" spans="1:12" x14ac:dyDescent="0.25">
      <c r="A106" s="10" t="str">
        <f>IF($A$102="","",IF(VLOOKUP($A$102,Samples!$A$3:$D$100,2,FALSE)='Intermediate Lookups'!$A5&amp;'Intermediate Lookups'!B$1,$A$102, ""))</f>
        <v/>
      </c>
      <c r="B106" s="10" t="str">
        <f>IF($A$102="","",IF(VLOOKUP($A$102,Samples!$A$3:$D$100,2,FALSE)='Intermediate Lookups'!$A5&amp;'Intermediate Lookups'!C$1,$A$102, ""))</f>
        <v/>
      </c>
      <c r="C106" s="10" t="str">
        <f>IF($A$102="","",IF(VLOOKUP($A$102,Samples!$A$3:$D$100,2,FALSE)='Intermediate Lookups'!$A5&amp;'Intermediate Lookups'!D$1,$A$102, ""))</f>
        <v/>
      </c>
      <c r="D106" s="10" t="str">
        <f>IF($A$102="","",IF(VLOOKUP($A$102,Samples!$A$3:$D$100,2,FALSE)='Intermediate Lookups'!$A5&amp;'Intermediate Lookups'!E$1,$A$102, ""))</f>
        <v/>
      </c>
      <c r="E106" s="10" t="str">
        <f>IF($A$102="","",IF(VLOOKUP($A$102,Samples!$A$3:$D$100,2,FALSE)='Intermediate Lookups'!$A5&amp;'Intermediate Lookups'!F$1,$A$102, ""))</f>
        <v/>
      </c>
      <c r="F106" s="10" t="str">
        <f>IF($A$102="","",IF(VLOOKUP($A$102,Samples!$A$3:$D$100,2,FALSE)='Intermediate Lookups'!$A5&amp;'Intermediate Lookups'!G$1,$A$102, ""))</f>
        <v/>
      </c>
      <c r="G106" s="10" t="str">
        <f>IF($A$102="","",IF(VLOOKUP($A$102,Samples!$A$3:$D$100,2,FALSE)='Intermediate Lookups'!$A5&amp;'Intermediate Lookups'!H$1,$A$102, ""))</f>
        <v/>
      </c>
      <c r="H106" s="10" t="str">
        <f>IF($A$102="","",IF(VLOOKUP($A$102,Samples!$A$3:$D$100,2,FALSE)='Intermediate Lookups'!$A5&amp;'Intermediate Lookups'!I$1,$A$102, ""))</f>
        <v/>
      </c>
      <c r="I106" s="10" t="str">
        <f>IF($A$102="","",IF(VLOOKUP($A$102,Samples!$A$3:$D$100,2,FALSE)='Intermediate Lookups'!$A5&amp;'Intermediate Lookups'!J$1,$A$102, ""))</f>
        <v/>
      </c>
      <c r="J106" s="10" t="str">
        <f>IF($A$102="","",IF(VLOOKUP($A$102,Samples!$A$3:$D$100,2,FALSE)='Intermediate Lookups'!$A5&amp;'Intermediate Lookups'!K$1,$A$102, ""))</f>
        <v/>
      </c>
      <c r="K106" s="10" t="str">
        <f>IF($A$102="","",IF(VLOOKUP($A$102,Samples!$A$3:$D$100,2,FALSE)='Intermediate Lookups'!$A5&amp;'Intermediate Lookups'!L$1,$A$102, ""))</f>
        <v/>
      </c>
      <c r="L106" s="10" t="str">
        <f>IF($A$102="","",IF(VLOOKUP($A$102,Samples!$A$3:$D$100,2,FALSE)='Intermediate Lookups'!$A5&amp;'Intermediate Lookups'!M$1,$A$102, ""))</f>
        <v/>
      </c>
    </row>
    <row r="107" spans="1:12" x14ac:dyDescent="0.25">
      <c r="A107" s="10" t="str">
        <f>IF($A$102="","",IF(VLOOKUP($A$102,Samples!$A$3:$D$100,2,FALSE)='Intermediate Lookups'!$A6&amp;'Intermediate Lookups'!B$1,$A$102, ""))</f>
        <v/>
      </c>
      <c r="B107" s="10" t="str">
        <f>IF($A$102="","",IF(VLOOKUP($A$102,Samples!$A$3:$D$100,2,FALSE)='Intermediate Lookups'!$A6&amp;'Intermediate Lookups'!C$1,$A$102, ""))</f>
        <v/>
      </c>
      <c r="C107" s="10" t="str">
        <f>IF($A$102="","",IF(VLOOKUP($A$102,Samples!$A$3:$D$100,2,FALSE)='Intermediate Lookups'!$A6&amp;'Intermediate Lookups'!D$1,$A$102, ""))</f>
        <v/>
      </c>
      <c r="D107" s="10" t="str">
        <f>IF($A$102="","",IF(VLOOKUP($A$102,Samples!$A$3:$D$100,2,FALSE)='Intermediate Lookups'!$A6&amp;'Intermediate Lookups'!E$1,$A$102, ""))</f>
        <v/>
      </c>
      <c r="E107" s="10" t="str">
        <f>IF($A$102="","",IF(VLOOKUP($A$102,Samples!$A$3:$D$100,2,FALSE)='Intermediate Lookups'!$A6&amp;'Intermediate Lookups'!F$1,$A$102, ""))</f>
        <v/>
      </c>
      <c r="F107" s="10" t="str">
        <f>IF($A$102="","",IF(VLOOKUP($A$102,Samples!$A$3:$D$100,2,FALSE)='Intermediate Lookups'!$A6&amp;'Intermediate Lookups'!G$1,$A$102, ""))</f>
        <v/>
      </c>
      <c r="G107" s="10" t="str">
        <f>IF($A$102="","",IF(VLOOKUP($A$102,Samples!$A$3:$D$100,2,FALSE)='Intermediate Lookups'!$A6&amp;'Intermediate Lookups'!H$1,$A$102, ""))</f>
        <v/>
      </c>
      <c r="H107" s="10" t="str">
        <f>IF($A$102="","",IF(VLOOKUP($A$102,Samples!$A$3:$D$100,2,FALSE)='Intermediate Lookups'!$A6&amp;'Intermediate Lookups'!I$1,$A$102, ""))</f>
        <v/>
      </c>
      <c r="I107" s="10" t="str">
        <f>IF($A$102="","",IF(VLOOKUP($A$102,Samples!$A$3:$D$100,2,FALSE)='Intermediate Lookups'!$A6&amp;'Intermediate Lookups'!J$1,$A$102, ""))</f>
        <v/>
      </c>
      <c r="J107" s="10" t="str">
        <f>IF($A$102="","",IF(VLOOKUP($A$102,Samples!$A$3:$D$100,2,FALSE)='Intermediate Lookups'!$A6&amp;'Intermediate Lookups'!K$1,$A$102, ""))</f>
        <v>but</v>
      </c>
      <c r="K107" s="10" t="str">
        <f>IF($A$102="","",IF(VLOOKUP($A$102,Samples!$A$3:$D$100,2,FALSE)='Intermediate Lookups'!$A6&amp;'Intermediate Lookups'!L$1,$A$102, ""))</f>
        <v/>
      </c>
      <c r="L107" s="10" t="str">
        <f>IF($A$102="","",IF(VLOOKUP($A$102,Samples!$A$3:$D$100,2,FALSE)='Intermediate Lookups'!$A6&amp;'Intermediate Lookups'!M$1,$A$102, ""))</f>
        <v/>
      </c>
    </row>
    <row r="108" spans="1:12" x14ac:dyDescent="0.25">
      <c r="A108" s="10" t="str">
        <f>IF($A$102="","",IF(VLOOKUP($A$102,Samples!$A$3:$D$100,2,FALSE)='Intermediate Lookups'!$A7&amp;'Intermediate Lookups'!B$1,$A$102, ""))</f>
        <v/>
      </c>
      <c r="B108" s="10" t="str">
        <f>IF($A$102="","",IF(VLOOKUP($A$102,Samples!$A$3:$D$100,2,FALSE)='Intermediate Lookups'!$A7&amp;'Intermediate Lookups'!C$1,$A$102, ""))</f>
        <v/>
      </c>
      <c r="C108" s="10" t="str">
        <f>IF($A$102="","",IF(VLOOKUP($A$102,Samples!$A$3:$D$100,2,FALSE)='Intermediate Lookups'!$A7&amp;'Intermediate Lookups'!D$1,$A$102, ""))</f>
        <v/>
      </c>
      <c r="D108" s="10" t="str">
        <f>IF($A$102="","",IF(VLOOKUP($A$102,Samples!$A$3:$D$100,2,FALSE)='Intermediate Lookups'!$A7&amp;'Intermediate Lookups'!E$1,$A$102, ""))</f>
        <v/>
      </c>
      <c r="E108" s="10" t="str">
        <f>IF($A$102="","",IF(VLOOKUP($A$102,Samples!$A$3:$D$100,2,FALSE)='Intermediate Lookups'!$A7&amp;'Intermediate Lookups'!F$1,$A$102, ""))</f>
        <v/>
      </c>
      <c r="F108" s="10" t="str">
        <f>IF($A$102="","",IF(VLOOKUP($A$102,Samples!$A$3:$D$100,2,FALSE)='Intermediate Lookups'!$A7&amp;'Intermediate Lookups'!G$1,$A$102, ""))</f>
        <v/>
      </c>
      <c r="G108" s="10" t="str">
        <f>IF($A$102="","",IF(VLOOKUP($A$102,Samples!$A$3:$D$100,2,FALSE)='Intermediate Lookups'!$A7&amp;'Intermediate Lookups'!H$1,$A$102, ""))</f>
        <v/>
      </c>
      <c r="H108" s="10" t="str">
        <f>IF($A$102="","",IF(VLOOKUP($A$102,Samples!$A$3:$D$100,2,FALSE)='Intermediate Lookups'!$A7&amp;'Intermediate Lookups'!I$1,$A$102, ""))</f>
        <v/>
      </c>
      <c r="I108" s="10" t="str">
        <f>IF($A$102="","",IF(VLOOKUP($A$102,Samples!$A$3:$D$100,2,FALSE)='Intermediate Lookups'!$A7&amp;'Intermediate Lookups'!J$1,$A$102, ""))</f>
        <v/>
      </c>
      <c r="J108" s="10" t="str">
        <f>IF($A$102="","",IF(VLOOKUP($A$102,Samples!$A$3:$D$100,2,FALSE)='Intermediate Lookups'!$A7&amp;'Intermediate Lookups'!K$1,$A$102, ""))</f>
        <v/>
      </c>
      <c r="K108" s="10" t="str">
        <f>IF($A$102="","",IF(VLOOKUP($A$102,Samples!$A$3:$D$100,2,FALSE)='Intermediate Lookups'!$A7&amp;'Intermediate Lookups'!L$1,$A$102, ""))</f>
        <v/>
      </c>
      <c r="L108" s="10" t="str">
        <f>IF($A$102="","",IF(VLOOKUP($A$102,Samples!$A$3:$D$100,2,FALSE)='Intermediate Lookups'!$A7&amp;'Intermediate Lookups'!M$1,$A$102, ""))</f>
        <v/>
      </c>
    </row>
    <row r="109" spans="1:12" x14ac:dyDescent="0.25">
      <c r="A109" s="10" t="str">
        <f>IF($A$102="","",IF(VLOOKUP($A$102,Samples!$A$3:$D$100,2,FALSE)='Intermediate Lookups'!$A8&amp;'Intermediate Lookups'!B$1,$A$102, ""))</f>
        <v/>
      </c>
      <c r="B109" s="10" t="str">
        <f>IF($A$102="","",IF(VLOOKUP($A$102,Samples!$A$3:$D$100,2,FALSE)='Intermediate Lookups'!$A8&amp;'Intermediate Lookups'!C$1,$A$102, ""))</f>
        <v/>
      </c>
      <c r="C109" s="10" t="str">
        <f>IF($A$102="","",IF(VLOOKUP($A$102,Samples!$A$3:$D$100,2,FALSE)='Intermediate Lookups'!$A8&amp;'Intermediate Lookups'!D$1,$A$102, ""))</f>
        <v/>
      </c>
      <c r="D109" s="10" t="str">
        <f>IF($A$102="","",IF(VLOOKUP($A$102,Samples!$A$3:$D$100,2,FALSE)='Intermediate Lookups'!$A8&amp;'Intermediate Lookups'!E$1,$A$102, ""))</f>
        <v/>
      </c>
      <c r="E109" s="10" t="str">
        <f>IF($A$102="","",IF(VLOOKUP($A$102,Samples!$A$3:$D$100,2,FALSE)='Intermediate Lookups'!$A8&amp;'Intermediate Lookups'!F$1,$A$102, ""))</f>
        <v/>
      </c>
      <c r="F109" s="10" t="str">
        <f>IF($A$102="","",IF(VLOOKUP($A$102,Samples!$A$3:$D$100,2,FALSE)='Intermediate Lookups'!$A8&amp;'Intermediate Lookups'!G$1,$A$102, ""))</f>
        <v/>
      </c>
      <c r="G109" s="10" t="str">
        <f>IF($A$102="","",IF(VLOOKUP($A$102,Samples!$A$3:$D$100,2,FALSE)='Intermediate Lookups'!$A8&amp;'Intermediate Lookups'!H$1,$A$102, ""))</f>
        <v/>
      </c>
      <c r="H109" s="10" t="str">
        <f>IF($A$102="","",IF(VLOOKUP($A$102,Samples!$A$3:$D$100,2,FALSE)='Intermediate Lookups'!$A8&amp;'Intermediate Lookups'!I$1,$A$102, ""))</f>
        <v/>
      </c>
      <c r="I109" s="10" t="str">
        <f>IF($A$102="","",IF(VLOOKUP($A$102,Samples!$A$3:$D$100,2,FALSE)='Intermediate Lookups'!$A8&amp;'Intermediate Lookups'!J$1,$A$102, ""))</f>
        <v/>
      </c>
      <c r="J109" s="10" t="str">
        <f>IF($A$102="","",IF(VLOOKUP($A$102,Samples!$A$3:$D$100,2,FALSE)='Intermediate Lookups'!$A8&amp;'Intermediate Lookups'!K$1,$A$102, ""))</f>
        <v/>
      </c>
      <c r="K109" s="10" t="str">
        <f>IF($A$102="","",IF(VLOOKUP($A$102,Samples!$A$3:$D$100,2,FALSE)='Intermediate Lookups'!$A8&amp;'Intermediate Lookups'!L$1,$A$102, ""))</f>
        <v/>
      </c>
      <c r="L109" s="10" t="str">
        <f>IF($A$102="","",IF(VLOOKUP($A$102,Samples!$A$3:$D$100,2,FALSE)='Intermediate Lookups'!$A8&amp;'Intermediate Lookups'!M$1,$A$102, ""))</f>
        <v/>
      </c>
    </row>
    <row r="110" spans="1:12" x14ac:dyDescent="0.25">
      <c r="A110" s="10" t="str">
        <f>IF($A$102="","",IF(VLOOKUP($A$102,Samples!$A$3:$D$100,2,FALSE)='Intermediate Lookups'!$A9&amp;'Intermediate Lookups'!B$1,$A$102, ""))</f>
        <v/>
      </c>
      <c r="B110" s="10" t="str">
        <f>IF($A$102="","",IF(VLOOKUP($A$102,Samples!$A$3:$D$100,2,FALSE)='Intermediate Lookups'!$A9&amp;'Intermediate Lookups'!C$1,$A$102, ""))</f>
        <v/>
      </c>
      <c r="C110" s="10" t="str">
        <f>IF($A$102="","",IF(VLOOKUP($A$102,Samples!$A$3:$D$100,2,FALSE)='Intermediate Lookups'!$A9&amp;'Intermediate Lookups'!D$1,$A$102, ""))</f>
        <v/>
      </c>
      <c r="D110" s="10" t="str">
        <f>IF($A$102="","",IF(VLOOKUP($A$102,Samples!$A$3:$D$100,2,FALSE)='Intermediate Lookups'!$A9&amp;'Intermediate Lookups'!E$1,$A$102, ""))</f>
        <v/>
      </c>
      <c r="E110" s="10" t="str">
        <f>IF($A$102="","",IF(VLOOKUP($A$102,Samples!$A$3:$D$100,2,FALSE)='Intermediate Lookups'!$A9&amp;'Intermediate Lookups'!F$1,$A$102, ""))</f>
        <v/>
      </c>
      <c r="F110" s="10" t="str">
        <f>IF($A$102="","",IF(VLOOKUP($A$102,Samples!$A$3:$D$100,2,FALSE)='Intermediate Lookups'!$A9&amp;'Intermediate Lookups'!G$1,$A$102, ""))</f>
        <v/>
      </c>
      <c r="G110" s="10" t="str">
        <f>IF($A$102="","",IF(VLOOKUP($A$102,Samples!$A$3:$D$100,2,FALSE)='Intermediate Lookups'!$A9&amp;'Intermediate Lookups'!H$1,$A$102, ""))</f>
        <v/>
      </c>
      <c r="H110" s="10" t="str">
        <f>IF($A$102="","",IF(VLOOKUP($A$102,Samples!$A$3:$D$100,2,FALSE)='Intermediate Lookups'!$A9&amp;'Intermediate Lookups'!I$1,$A$102, ""))</f>
        <v/>
      </c>
      <c r="I110" s="10" t="str">
        <f>IF($A$102="","",IF(VLOOKUP($A$102,Samples!$A$3:$D$100,2,FALSE)='Intermediate Lookups'!$A9&amp;'Intermediate Lookups'!J$1,$A$102, ""))</f>
        <v/>
      </c>
      <c r="J110" s="10" t="str">
        <f>IF($A$102="","",IF(VLOOKUP($A$102,Samples!$A$3:$D$100,2,FALSE)='Intermediate Lookups'!$A9&amp;'Intermediate Lookups'!K$1,$A$102, ""))</f>
        <v/>
      </c>
      <c r="K110" s="10" t="str">
        <f>IF($A$102="","",IF(VLOOKUP($A$102,Samples!$A$3:$D$100,2,FALSE)='Intermediate Lookups'!$A9&amp;'Intermediate Lookups'!L$1,$A$102, ""))</f>
        <v/>
      </c>
      <c r="L110" s="10" t="str">
        <f>IF($A$102="","",IF(VLOOKUP($A$102,Samples!$A$3:$D$100,2,FALSE)='Intermediate Lookups'!$A9&amp;'Intermediate Lookups'!M$1,$A$102, ""))</f>
        <v/>
      </c>
    </row>
    <row r="112" spans="1:12" x14ac:dyDescent="0.25">
      <c r="A112" t="str">
        <f>IF(ISBLANK(Samples!A14),IF(OR(A102="",A102=Samples!$A$100,ISBLANK(Samples!A100)),"",Samples!$A$100),Samples!A14)</f>
        <v>cut</v>
      </c>
      <c r="B112">
        <f>IF(A112="","",VLOOKUP(A112,Samples!$A$3:$D$100,4,FALSE))</f>
        <v>3.17</v>
      </c>
    </row>
    <row r="113" spans="1:12" x14ac:dyDescent="0.25">
      <c r="A113" s="10" t="str">
        <f>IF($A$112="","",IF(VLOOKUP($A$112,Samples!$A$3:$D$100,2,FALSE)='Intermediate Lookups'!$A2&amp;'Intermediate Lookups'!B$1,$A$112, ""))</f>
        <v/>
      </c>
      <c r="B113" s="10" t="str">
        <f>IF($A$112="","",IF(VLOOKUP($A$112,Samples!$A$3:$D$100,2,FALSE)='Intermediate Lookups'!$A2&amp;'Intermediate Lookups'!C$1,$A$112, ""))</f>
        <v/>
      </c>
      <c r="C113" s="10" t="str">
        <f>IF($A$112="","",IF(VLOOKUP($A$112,Samples!$A$3:$D$100,2,FALSE)='Intermediate Lookups'!$A2&amp;'Intermediate Lookups'!D$1,$A$112, ""))</f>
        <v/>
      </c>
      <c r="D113" s="10" t="str">
        <f>IF($A$112="","",IF(VLOOKUP($A$112,Samples!$A$3:$D$100,2,FALSE)='Intermediate Lookups'!$A2&amp;'Intermediate Lookups'!E$1,$A$112, ""))</f>
        <v/>
      </c>
      <c r="E113" s="10" t="str">
        <f>IF($A$112="","",IF(VLOOKUP($A$112,Samples!$A$3:$D$100,2,FALSE)='Intermediate Lookups'!$A2&amp;'Intermediate Lookups'!F$1,$A$112, ""))</f>
        <v/>
      </c>
      <c r="F113" s="10" t="str">
        <f>IF($A$112="","",IF(VLOOKUP($A$112,Samples!$A$3:$D$100,2,FALSE)='Intermediate Lookups'!$A2&amp;'Intermediate Lookups'!G$1,$A$112, ""))</f>
        <v/>
      </c>
      <c r="G113" s="10" t="str">
        <f>IF($A$112="","",IF(VLOOKUP($A$112,Samples!$A$3:$D$100,2,FALSE)='Intermediate Lookups'!$A2&amp;'Intermediate Lookups'!H$1,$A$112, ""))</f>
        <v/>
      </c>
      <c r="H113" s="10" t="str">
        <f>IF($A$112="","",IF(VLOOKUP($A$112,Samples!$A$3:$D$100,2,FALSE)='Intermediate Lookups'!$A2&amp;'Intermediate Lookups'!I$1,$A$112, ""))</f>
        <v/>
      </c>
      <c r="I113" s="10" t="str">
        <f>IF($A$112="","",IF(VLOOKUP($A$112,Samples!$A$3:$D$100,2,FALSE)='Intermediate Lookups'!$A2&amp;'Intermediate Lookups'!J$1,$A$112, ""))</f>
        <v/>
      </c>
      <c r="J113" s="10" t="str">
        <f>IF($A$112="","",IF(VLOOKUP($A$112,Samples!$A$3:$D$100,2,FALSE)='Intermediate Lookups'!$A2&amp;'Intermediate Lookups'!K$1,$A$112, ""))</f>
        <v/>
      </c>
      <c r="K113" s="10" t="str">
        <f>IF($A$112="","",IF(VLOOKUP($A$112,Samples!$A$3:$D$100,2,FALSE)='Intermediate Lookups'!$A2&amp;'Intermediate Lookups'!L$1,$A$112, ""))</f>
        <v/>
      </c>
      <c r="L113" s="10" t="str">
        <f>IF($A$112="","",IF(VLOOKUP($A$112,Samples!$A$3:$D$100,2,FALSE)='Intermediate Lookups'!$A2&amp;'Intermediate Lookups'!M$1,$A$112, ""))</f>
        <v/>
      </c>
    </row>
    <row r="114" spans="1:12" x14ac:dyDescent="0.25">
      <c r="A114" s="10" t="str">
        <f>IF($A$112="","",IF(VLOOKUP($A$112,Samples!$A$3:$D$100,2,FALSE)='Intermediate Lookups'!$A3&amp;'Intermediate Lookups'!B$1,$A$112, ""))</f>
        <v/>
      </c>
      <c r="B114" s="10" t="str">
        <f>IF($A$112="","",IF(VLOOKUP($A$112,Samples!$A$3:$D$100,2,FALSE)='Intermediate Lookups'!$A3&amp;'Intermediate Lookups'!C$1,$A$112, ""))</f>
        <v/>
      </c>
      <c r="C114" s="10" t="str">
        <f>IF($A$112="","",IF(VLOOKUP($A$112,Samples!$A$3:$D$100,2,FALSE)='Intermediate Lookups'!$A3&amp;'Intermediate Lookups'!D$1,$A$112, ""))</f>
        <v/>
      </c>
      <c r="D114" s="10" t="str">
        <f>IF($A$112="","",IF(VLOOKUP($A$112,Samples!$A$3:$D$100,2,FALSE)='Intermediate Lookups'!$A3&amp;'Intermediate Lookups'!E$1,$A$112, ""))</f>
        <v/>
      </c>
      <c r="E114" s="10" t="str">
        <f>IF($A$112="","",IF(VLOOKUP($A$112,Samples!$A$3:$D$100,2,FALSE)='Intermediate Lookups'!$A3&amp;'Intermediate Lookups'!F$1,$A$112, ""))</f>
        <v/>
      </c>
      <c r="F114" s="10" t="str">
        <f>IF($A$112="","",IF(VLOOKUP($A$112,Samples!$A$3:$D$100,2,FALSE)='Intermediate Lookups'!$A3&amp;'Intermediate Lookups'!G$1,$A$112, ""))</f>
        <v/>
      </c>
      <c r="G114" s="10" t="str">
        <f>IF($A$112="","",IF(VLOOKUP($A$112,Samples!$A$3:$D$100,2,FALSE)='Intermediate Lookups'!$A3&amp;'Intermediate Lookups'!H$1,$A$112, ""))</f>
        <v/>
      </c>
      <c r="H114" s="10" t="str">
        <f>IF($A$112="","",IF(VLOOKUP($A$112,Samples!$A$3:$D$100,2,FALSE)='Intermediate Lookups'!$A3&amp;'Intermediate Lookups'!I$1,$A$112, ""))</f>
        <v/>
      </c>
      <c r="I114" s="10" t="str">
        <f>IF($A$112="","",IF(VLOOKUP($A$112,Samples!$A$3:$D$100,2,FALSE)='Intermediate Lookups'!$A3&amp;'Intermediate Lookups'!J$1,$A$112, ""))</f>
        <v/>
      </c>
      <c r="J114" s="10" t="str">
        <f>IF($A$112="","",IF(VLOOKUP($A$112,Samples!$A$3:$D$100,2,FALSE)='Intermediate Lookups'!$A3&amp;'Intermediate Lookups'!K$1,$A$112, ""))</f>
        <v/>
      </c>
      <c r="K114" s="10" t="str">
        <f>IF($A$112="","",IF(VLOOKUP($A$112,Samples!$A$3:$D$100,2,FALSE)='Intermediate Lookups'!$A3&amp;'Intermediate Lookups'!L$1,$A$112, ""))</f>
        <v/>
      </c>
      <c r="L114" s="10" t="str">
        <f>IF($A$112="","",IF(VLOOKUP($A$112,Samples!$A$3:$D$100,2,FALSE)='Intermediate Lookups'!$A3&amp;'Intermediate Lookups'!M$1,$A$112, ""))</f>
        <v/>
      </c>
    </row>
    <row r="115" spans="1:12" x14ac:dyDescent="0.25">
      <c r="A115" s="10" t="str">
        <f>IF($A$112="","",IF(VLOOKUP($A$112,Samples!$A$3:$D$100,2,FALSE)='Intermediate Lookups'!$A4&amp;'Intermediate Lookups'!B$1,$A$112, ""))</f>
        <v/>
      </c>
      <c r="B115" s="10" t="str">
        <f>IF($A$112="","",IF(VLOOKUP($A$112,Samples!$A$3:$D$100,2,FALSE)='Intermediate Lookups'!$A4&amp;'Intermediate Lookups'!C$1,$A$112, ""))</f>
        <v/>
      </c>
      <c r="C115" s="10" t="str">
        <f>IF($A$112="","",IF(VLOOKUP($A$112,Samples!$A$3:$D$100,2,FALSE)='Intermediate Lookups'!$A4&amp;'Intermediate Lookups'!D$1,$A$112, ""))</f>
        <v/>
      </c>
      <c r="D115" s="10" t="str">
        <f>IF($A$112="","",IF(VLOOKUP($A$112,Samples!$A$3:$D$100,2,FALSE)='Intermediate Lookups'!$A4&amp;'Intermediate Lookups'!E$1,$A$112, ""))</f>
        <v/>
      </c>
      <c r="E115" s="10" t="str">
        <f>IF($A$112="","",IF(VLOOKUP($A$112,Samples!$A$3:$D$100,2,FALSE)='Intermediate Lookups'!$A4&amp;'Intermediate Lookups'!F$1,$A$112, ""))</f>
        <v/>
      </c>
      <c r="F115" s="10" t="str">
        <f>IF($A$112="","",IF(VLOOKUP($A$112,Samples!$A$3:$D$100,2,FALSE)='Intermediate Lookups'!$A4&amp;'Intermediate Lookups'!G$1,$A$112, ""))</f>
        <v/>
      </c>
      <c r="G115" s="10" t="str">
        <f>IF($A$112="","",IF(VLOOKUP($A$112,Samples!$A$3:$D$100,2,FALSE)='Intermediate Lookups'!$A4&amp;'Intermediate Lookups'!H$1,$A$112, ""))</f>
        <v/>
      </c>
      <c r="H115" s="10" t="str">
        <f>IF($A$112="","",IF(VLOOKUP($A$112,Samples!$A$3:$D$100,2,FALSE)='Intermediate Lookups'!$A4&amp;'Intermediate Lookups'!I$1,$A$112, ""))</f>
        <v/>
      </c>
      <c r="I115" s="10" t="str">
        <f>IF($A$112="","",IF(VLOOKUP($A$112,Samples!$A$3:$D$100,2,FALSE)='Intermediate Lookups'!$A4&amp;'Intermediate Lookups'!J$1,$A$112, ""))</f>
        <v/>
      </c>
      <c r="J115" s="10" t="str">
        <f>IF($A$112="","",IF(VLOOKUP($A$112,Samples!$A$3:$D$100,2,FALSE)='Intermediate Lookups'!$A4&amp;'Intermediate Lookups'!K$1,$A$112, ""))</f>
        <v/>
      </c>
      <c r="K115" s="10" t="str">
        <f>IF($A$112="","",IF(VLOOKUP($A$112,Samples!$A$3:$D$100,2,FALSE)='Intermediate Lookups'!$A4&amp;'Intermediate Lookups'!L$1,$A$112, ""))</f>
        <v/>
      </c>
      <c r="L115" s="10" t="str">
        <f>IF($A$112="","",IF(VLOOKUP($A$112,Samples!$A$3:$D$100,2,FALSE)='Intermediate Lookups'!$A4&amp;'Intermediate Lookups'!M$1,$A$112, ""))</f>
        <v/>
      </c>
    </row>
    <row r="116" spans="1:12" x14ac:dyDescent="0.25">
      <c r="A116" s="10" t="str">
        <f>IF($A$112="","",IF(VLOOKUP($A$112,Samples!$A$3:$D$100,2,FALSE)='Intermediate Lookups'!$A5&amp;'Intermediate Lookups'!B$1,$A$112, ""))</f>
        <v/>
      </c>
      <c r="B116" s="10" t="str">
        <f>IF($A$112="","",IF(VLOOKUP($A$112,Samples!$A$3:$D$100,2,FALSE)='Intermediate Lookups'!$A5&amp;'Intermediate Lookups'!C$1,$A$112, ""))</f>
        <v/>
      </c>
      <c r="C116" s="10" t="str">
        <f>IF($A$112="","",IF(VLOOKUP($A$112,Samples!$A$3:$D$100,2,FALSE)='Intermediate Lookups'!$A5&amp;'Intermediate Lookups'!D$1,$A$112, ""))</f>
        <v/>
      </c>
      <c r="D116" s="10" t="str">
        <f>IF($A$112="","",IF(VLOOKUP($A$112,Samples!$A$3:$D$100,2,FALSE)='Intermediate Lookups'!$A5&amp;'Intermediate Lookups'!E$1,$A$112, ""))</f>
        <v/>
      </c>
      <c r="E116" s="10" t="str">
        <f>IF($A$112="","",IF(VLOOKUP($A$112,Samples!$A$3:$D$100,2,FALSE)='Intermediate Lookups'!$A5&amp;'Intermediate Lookups'!F$1,$A$112, ""))</f>
        <v/>
      </c>
      <c r="F116" s="10" t="str">
        <f>IF($A$112="","",IF(VLOOKUP($A$112,Samples!$A$3:$D$100,2,FALSE)='Intermediate Lookups'!$A5&amp;'Intermediate Lookups'!G$1,$A$112, ""))</f>
        <v/>
      </c>
      <c r="G116" s="10" t="str">
        <f>IF($A$112="","",IF(VLOOKUP($A$112,Samples!$A$3:$D$100,2,FALSE)='Intermediate Lookups'!$A5&amp;'Intermediate Lookups'!H$1,$A$112, ""))</f>
        <v/>
      </c>
      <c r="H116" s="10" t="str">
        <f>IF($A$112="","",IF(VLOOKUP($A$112,Samples!$A$3:$D$100,2,FALSE)='Intermediate Lookups'!$A5&amp;'Intermediate Lookups'!I$1,$A$112, ""))</f>
        <v/>
      </c>
      <c r="I116" s="10" t="str">
        <f>IF($A$112="","",IF(VLOOKUP($A$112,Samples!$A$3:$D$100,2,FALSE)='Intermediate Lookups'!$A5&amp;'Intermediate Lookups'!J$1,$A$112, ""))</f>
        <v/>
      </c>
      <c r="J116" s="10" t="str">
        <f>IF($A$112="","",IF(VLOOKUP($A$112,Samples!$A$3:$D$100,2,FALSE)='Intermediate Lookups'!$A5&amp;'Intermediate Lookups'!K$1,$A$112, ""))</f>
        <v/>
      </c>
      <c r="K116" s="10" t="str">
        <f>IF($A$112="","",IF(VLOOKUP($A$112,Samples!$A$3:$D$100,2,FALSE)='Intermediate Lookups'!$A5&amp;'Intermediate Lookups'!L$1,$A$112, ""))</f>
        <v/>
      </c>
      <c r="L116" s="10" t="str">
        <f>IF($A$112="","",IF(VLOOKUP($A$112,Samples!$A$3:$D$100,2,FALSE)='Intermediate Lookups'!$A5&amp;'Intermediate Lookups'!M$1,$A$112, ""))</f>
        <v/>
      </c>
    </row>
    <row r="117" spans="1:12" x14ac:dyDescent="0.25">
      <c r="A117" s="10" t="str">
        <f>IF($A$112="","",IF(VLOOKUP($A$112,Samples!$A$3:$D$100,2,FALSE)='Intermediate Lookups'!$A6&amp;'Intermediate Lookups'!B$1,$A$112, ""))</f>
        <v/>
      </c>
      <c r="B117" s="10" t="str">
        <f>IF($A$112="","",IF(VLOOKUP($A$112,Samples!$A$3:$D$100,2,FALSE)='Intermediate Lookups'!$A6&amp;'Intermediate Lookups'!C$1,$A$112, ""))</f>
        <v/>
      </c>
      <c r="C117" s="10" t="str">
        <f>IF($A$112="","",IF(VLOOKUP($A$112,Samples!$A$3:$D$100,2,FALSE)='Intermediate Lookups'!$A6&amp;'Intermediate Lookups'!D$1,$A$112, ""))</f>
        <v/>
      </c>
      <c r="D117" s="10" t="str">
        <f>IF($A$112="","",IF(VLOOKUP($A$112,Samples!$A$3:$D$100,2,FALSE)='Intermediate Lookups'!$A6&amp;'Intermediate Lookups'!E$1,$A$112, ""))</f>
        <v/>
      </c>
      <c r="E117" s="10" t="str">
        <f>IF($A$112="","",IF(VLOOKUP($A$112,Samples!$A$3:$D$100,2,FALSE)='Intermediate Lookups'!$A6&amp;'Intermediate Lookups'!F$1,$A$112, ""))</f>
        <v/>
      </c>
      <c r="F117" s="10" t="str">
        <f>IF($A$112="","",IF(VLOOKUP($A$112,Samples!$A$3:$D$100,2,FALSE)='Intermediate Lookups'!$A6&amp;'Intermediate Lookups'!G$1,$A$112, ""))</f>
        <v/>
      </c>
      <c r="G117" s="10" t="str">
        <f>IF($A$112="","",IF(VLOOKUP($A$112,Samples!$A$3:$D$100,2,FALSE)='Intermediate Lookups'!$A6&amp;'Intermediate Lookups'!H$1,$A$112, ""))</f>
        <v/>
      </c>
      <c r="H117" s="10" t="str">
        <f>IF($A$112="","",IF(VLOOKUP($A$112,Samples!$A$3:$D$100,2,FALSE)='Intermediate Lookups'!$A6&amp;'Intermediate Lookups'!I$1,$A$112, ""))</f>
        <v/>
      </c>
      <c r="I117" s="10" t="str">
        <f>IF($A$112="","",IF(VLOOKUP($A$112,Samples!$A$3:$D$100,2,FALSE)='Intermediate Lookups'!$A6&amp;'Intermediate Lookups'!J$1,$A$112, ""))</f>
        <v/>
      </c>
      <c r="J117" s="10" t="str">
        <f>IF($A$112="","",IF(VLOOKUP($A$112,Samples!$A$3:$D$100,2,FALSE)='Intermediate Lookups'!$A6&amp;'Intermediate Lookups'!K$1,$A$112, ""))</f>
        <v/>
      </c>
      <c r="K117" s="10" t="str">
        <f>IF($A$112="","",IF(VLOOKUP($A$112,Samples!$A$3:$D$100,2,FALSE)='Intermediate Lookups'!$A6&amp;'Intermediate Lookups'!L$1,$A$112, ""))</f>
        <v/>
      </c>
      <c r="L117" s="10" t="str">
        <f>IF($A$112="","",IF(VLOOKUP($A$112,Samples!$A$3:$D$100,2,FALSE)='Intermediate Lookups'!$A6&amp;'Intermediate Lookups'!M$1,$A$112, ""))</f>
        <v/>
      </c>
    </row>
    <row r="118" spans="1:12" x14ac:dyDescent="0.25">
      <c r="A118" s="10" t="str">
        <f>IF($A$112="","",IF(VLOOKUP($A$112,Samples!$A$3:$D$100,2,FALSE)='Intermediate Lookups'!$A7&amp;'Intermediate Lookups'!B$1,$A$112, ""))</f>
        <v/>
      </c>
      <c r="B118" s="10" t="str">
        <f>IF($A$112="","",IF(VLOOKUP($A$112,Samples!$A$3:$D$100,2,FALSE)='Intermediate Lookups'!$A7&amp;'Intermediate Lookups'!C$1,$A$112, ""))</f>
        <v/>
      </c>
      <c r="C118" s="10" t="str">
        <f>IF($A$112="","",IF(VLOOKUP($A$112,Samples!$A$3:$D$100,2,FALSE)='Intermediate Lookups'!$A7&amp;'Intermediate Lookups'!D$1,$A$112, ""))</f>
        <v/>
      </c>
      <c r="D118" s="10" t="str">
        <f>IF($A$112="","",IF(VLOOKUP($A$112,Samples!$A$3:$D$100,2,FALSE)='Intermediate Lookups'!$A7&amp;'Intermediate Lookups'!E$1,$A$112, ""))</f>
        <v/>
      </c>
      <c r="E118" s="10" t="str">
        <f>IF($A$112="","",IF(VLOOKUP($A$112,Samples!$A$3:$D$100,2,FALSE)='Intermediate Lookups'!$A7&amp;'Intermediate Lookups'!F$1,$A$112, ""))</f>
        <v/>
      </c>
      <c r="F118" s="10" t="str">
        <f>IF($A$112="","",IF(VLOOKUP($A$112,Samples!$A$3:$D$100,2,FALSE)='Intermediate Lookups'!$A7&amp;'Intermediate Lookups'!G$1,$A$112, ""))</f>
        <v/>
      </c>
      <c r="G118" s="10" t="str">
        <f>IF($A$112="","",IF(VLOOKUP($A$112,Samples!$A$3:$D$100,2,FALSE)='Intermediate Lookups'!$A7&amp;'Intermediate Lookups'!H$1,$A$112, ""))</f>
        <v/>
      </c>
      <c r="H118" s="10" t="str">
        <f>IF($A$112="","",IF(VLOOKUP($A$112,Samples!$A$3:$D$100,2,FALSE)='Intermediate Lookups'!$A7&amp;'Intermediate Lookups'!I$1,$A$112, ""))</f>
        <v/>
      </c>
      <c r="I118" s="10" t="str">
        <f>IF($A$112="","",IF(VLOOKUP($A$112,Samples!$A$3:$D$100,2,FALSE)='Intermediate Lookups'!$A7&amp;'Intermediate Lookups'!J$1,$A$112, ""))</f>
        <v/>
      </c>
      <c r="J118" s="10" t="str">
        <f>IF($A$112="","",IF(VLOOKUP($A$112,Samples!$A$3:$D$100,2,FALSE)='Intermediate Lookups'!$A7&amp;'Intermediate Lookups'!K$1,$A$112, ""))</f>
        <v/>
      </c>
      <c r="K118" s="10" t="str">
        <f>IF($A$112="","",IF(VLOOKUP($A$112,Samples!$A$3:$D$100,2,FALSE)='Intermediate Lookups'!$A7&amp;'Intermediate Lookups'!L$1,$A$112, ""))</f>
        <v/>
      </c>
      <c r="L118" s="10" t="str">
        <f>IF($A$112="","",IF(VLOOKUP($A$112,Samples!$A$3:$D$100,2,FALSE)='Intermediate Lookups'!$A7&amp;'Intermediate Lookups'!M$1,$A$112, ""))</f>
        <v/>
      </c>
    </row>
    <row r="119" spans="1:12" x14ac:dyDescent="0.25">
      <c r="A119" s="10" t="str">
        <f>IF($A$112="","",IF(VLOOKUP($A$112,Samples!$A$3:$D$100,2,FALSE)='Intermediate Lookups'!$A8&amp;'Intermediate Lookups'!B$1,$A$112, ""))</f>
        <v/>
      </c>
      <c r="B119" s="10" t="str">
        <f>IF($A$112="","",IF(VLOOKUP($A$112,Samples!$A$3:$D$100,2,FALSE)='Intermediate Lookups'!$A8&amp;'Intermediate Lookups'!C$1,$A$112, ""))</f>
        <v/>
      </c>
      <c r="C119" s="10" t="str">
        <f>IF($A$112="","",IF(VLOOKUP($A$112,Samples!$A$3:$D$100,2,FALSE)='Intermediate Lookups'!$A8&amp;'Intermediate Lookups'!D$1,$A$112, ""))</f>
        <v/>
      </c>
      <c r="D119" s="10" t="str">
        <f>IF($A$112="","",IF(VLOOKUP($A$112,Samples!$A$3:$D$100,2,FALSE)='Intermediate Lookups'!$A8&amp;'Intermediate Lookups'!E$1,$A$112, ""))</f>
        <v/>
      </c>
      <c r="E119" s="10" t="str">
        <f>IF($A$112="","",IF(VLOOKUP($A$112,Samples!$A$3:$D$100,2,FALSE)='Intermediate Lookups'!$A8&amp;'Intermediate Lookups'!F$1,$A$112, ""))</f>
        <v/>
      </c>
      <c r="F119" s="10" t="str">
        <f>IF($A$112="","",IF(VLOOKUP($A$112,Samples!$A$3:$D$100,2,FALSE)='Intermediate Lookups'!$A8&amp;'Intermediate Lookups'!G$1,$A$112, ""))</f>
        <v/>
      </c>
      <c r="G119" s="10" t="str">
        <f>IF($A$112="","",IF(VLOOKUP($A$112,Samples!$A$3:$D$100,2,FALSE)='Intermediate Lookups'!$A8&amp;'Intermediate Lookups'!H$1,$A$112, ""))</f>
        <v/>
      </c>
      <c r="H119" s="10" t="str">
        <f>IF($A$112="","",IF(VLOOKUP($A$112,Samples!$A$3:$D$100,2,FALSE)='Intermediate Lookups'!$A8&amp;'Intermediate Lookups'!I$1,$A$112, ""))</f>
        <v/>
      </c>
      <c r="I119" s="10" t="str">
        <f>IF($A$112="","",IF(VLOOKUP($A$112,Samples!$A$3:$D$100,2,FALSE)='Intermediate Lookups'!$A8&amp;'Intermediate Lookups'!J$1,$A$112, ""))</f>
        <v/>
      </c>
      <c r="J119" s="10" t="str">
        <f>IF($A$112="","",IF(VLOOKUP($A$112,Samples!$A$3:$D$100,2,FALSE)='Intermediate Lookups'!$A8&amp;'Intermediate Lookups'!K$1,$A$112, ""))</f>
        <v/>
      </c>
      <c r="K119" s="10" t="str">
        <f>IF($A$112="","",IF(VLOOKUP($A$112,Samples!$A$3:$D$100,2,FALSE)='Intermediate Lookups'!$A8&amp;'Intermediate Lookups'!L$1,$A$112, ""))</f>
        <v/>
      </c>
      <c r="L119" s="10" t="str">
        <f>IF($A$112="","",IF(VLOOKUP($A$112,Samples!$A$3:$D$100,2,FALSE)='Intermediate Lookups'!$A8&amp;'Intermediate Lookups'!M$1,$A$112, ""))</f>
        <v/>
      </c>
    </row>
    <row r="120" spans="1:12" x14ac:dyDescent="0.25">
      <c r="A120" s="10" t="str">
        <f>IF($A$112="","",IF(VLOOKUP($A$112,Samples!$A$3:$D$100,2,FALSE)='Intermediate Lookups'!$A9&amp;'Intermediate Lookups'!B$1,$A$112, ""))</f>
        <v/>
      </c>
      <c r="B120" s="10" t="str">
        <f>IF($A$112="","",IF(VLOOKUP($A$112,Samples!$A$3:$D$100,2,FALSE)='Intermediate Lookups'!$A9&amp;'Intermediate Lookups'!C$1,$A$112, ""))</f>
        <v/>
      </c>
      <c r="C120" s="10" t="str">
        <f>IF($A$112="","",IF(VLOOKUP($A$112,Samples!$A$3:$D$100,2,FALSE)='Intermediate Lookups'!$A9&amp;'Intermediate Lookups'!D$1,$A$112, ""))</f>
        <v/>
      </c>
      <c r="D120" s="10" t="str">
        <f>IF($A$112="","",IF(VLOOKUP($A$112,Samples!$A$3:$D$100,2,FALSE)='Intermediate Lookups'!$A9&amp;'Intermediate Lookups'!E$1,$A$112, ""))</f>
        <v/>
      </c>
      <c r="E120" s="10" t="str">
        <f>IF($A$112="","",IF(VLOOKUP($A$112,Samples!$A$3:$D$100,2,FALSE)='Intermediate Lookups'!$A9&amp;'Intermediate Lookups'!F$1,$A$112, ""))</f>
        <v/>
      </c>
      <c r="F120" s="10" t="str">
        <f>IF($A$112="","",IF(VLOOKUP($A$112,Samples!$A$3:$D$100,2,FALSE)='Intermediate Lookups'!$A9&amp;'Intermediate Lookups'!G$1,$A$112, ""))</f>
        <v/>
      </c>
      <c r="G120" s="10" t="str">
        <f>IF($A$112="","",IF(VLOOKUP($A$112,Samples!$A$3:$D$100,2,FALSE)='Intermediate Lookups'!$A9&amp;'Intermediate Lookups'!H$1,$A$112, ""))</f>
        <v/>
      </c>
      <c r="H120" s="10" t="str">
        <f>IF($A$112="","",IF(VLOOKUP($A$112,Samples!$A$3:$D$100,2,FALSE)='Intermediate Lookups'!$A9&amp;'Intermediate Lookups'!I$1,$A$112, ""))</f>
        <v/>
      </c>
      <c r="I120" s="10" t="str">
        <f>IF($A$112="","",IF(VLOOKUP($A$112,Samples!$A$3:$D$100,2,FALSE)='Intermediate Lookups'!$A9&amp;'Intermediate Lookups'!J$1,$A$112, ""))</f>
        <v/>
      </c>
      <c r="J120" s="10" t="str">
        <f>IF($A$112="","",IF(VLOOKUP($A$112,Samples!$A$3:$D$100,2,FALSE)='Intermediate Lookups'!$A9&amp;'Intermediate Lookups'!K$1,$A$112, ""))</f>
        <v/>
      </c>
      <c r="K120" s="10" t="str">
        <f>IF($A$112="","",IF(VLOOKUP($A$112,Samples!$A$3:$D$100,2,FALSE)='Intermediate Lookups'!$A9&amp;'Intermediate Lookups'!L$1,$A$112, ""))</f>
        <v>cut</v>
      </c>
      <c r="L120" s="10" t="str">
        <f>IF($A$112="","",IF(VLOOKUP($A$112,Samples!$A$3:$D$100,2,FALSE)='Intermediate Lookups'!$A9&amp;'Intermediate Lookups'!M$1,$A$112, ""))</f>
        <v/>
      </c>
    </row>
    <row r="122" spans="1:12" x14ac:dyDescent="0.25">
      <c r="A122" t="str">
        <f>IF(ISBLANK(Samples!A15),IF(OR(A112="",A112=Samples!$A$100,ISBLANK(Samples!A100)),"",Samples!$A$100),Samples!A15)</f>
        <v>dip</v>
      </c>
      <c r="B122">
        <f>IF(A122="","",VLOOKUP(A122,Samples!$A$3:$D$100,4,FALSE))</f>
        <v>2.2400000000000002</v>
      </c>
    </row>
    <row r="123" spans="1:12" x14ac:dyDescent="0.25">
      <c r="A123" s="10" t="str">
        <f>IF($A$122="","",IF(VLOOKUP($A$122,Samples!$A$3:$D$100,2,FALSE)='Intermediate Lookups'!$A2&amp;'Intermediate Lookups'!B$1,$A$122, ""))</f>
        <v/>
      </c>
      <c r="B123" s="10" t="str">
        <f>IF($A$122="","",IF(VLOOKUP($A$122,Samples!$A$3:$D$100,2,FALSE)='Intermediate Lookups'!$A2&amp;'Intermediate Lookups'!C$1,$A$122, ""))</f>
        <v/>
      </c>
      <c r="C123" s="10" t="str">
        <f>IF($A$122="","",IF(VLOOKUP($A$122,Samples!$A$3:$D$100,2,FALSE)='Intermediate Lookups'!$A2&amp;'Intermediate Lookups'!D$1,$A$122, ""))</f>
        <v/>
      </c>
      <c r="D123" s="10" t="str">
        <f>IF($A$122="","",IF(VLOOKUP($A$122,Samples!$A$3:$D$100,2,FALSE)='Intermediate Lookups'!$A2&amp;'Intermediate Lookups'!E$1,$A$122, ""))</f>
        <v/>
      </c>
      <c r="E123" s="10" t="str">
        <f>IF($A$122="","",IF(VLOOKUP($A$122,Samples!$A$3:$D$100,2,FALSE)='Intermediate Lookups'!$A2&amp;'Intermediate Lookups'!F$1,$A$122, ""))</f>
        <v/>
      </c>
      <c r="F123" s="10" t="str">
        <f>IF($A$122="","",IF(VLOOKUP($A$122,Samples!$A$3:$D$100,2,FALSE)='Intermediate Lookups'!$A2&amp;'Intermediate Lookups'!G$1,$A$122, ""))</f>
        <v/>
      </c>
      <c r="G123" s="10" t="str">
        <f>IF($A$122="","",IF(VLOOKUP($A$122,Samples!$A$3:$D$100,2,FALSE)='Intermediate Lookups'!$A2&amp;'Intermediate Lookups'!H$1,$A$122, ""))</f>
        <v/>
      </c>
      <c r="H123" s="10" t="str">
        <f>IF($A$122="","",IF(VLOOKUP($A$122,Samples!$A$3:$D$100,2,FALSE)='Intermediate Lookups'!$A2&amp;'Intermediate Lookups'!I$1,$A$122, ""))</f>
        <v/>
      </c>
      <c r="I123" s="10" t="str">
        <f>IF($A$122="","",IF(VLOOKUP($A$122,Samples!$A$3:$D$100,2,FALSE)='Intermediate Lookups'!$A2&amp;'Intermediate Lookups'!J$1,$A$122, ""))</f>
        <v/>
      </c>
      <c r="J123" s="10" t="str">
        <f>IF($A$122="","",IF(VLOOKUP($A$122,Samples!$A$3:$D$100,2,FALSE)='Intermediate Lookups'!$A2&amp;'Intermediate Lookups'!K$1,$A$122, ""))</f>
        <v/>
      </c>
      <c r="K123" s="10" t="str">
        <f>IF($A$122="","",IF(VLOOKUP($A$122,Samples!$A$3:$D$100,2,FALSE)='Intermediate Lookups'!$A2&amp;'Intermediate Lookups'!L$1,$A$122, ""))</f>
        <v/>
      </c>
      <c r="L123" s="10" t="str">
        <f>IF($A$122="","",IF(VLOOKUP($A$122,Samples!$A$3:$D$100,2,FALSE)='Intermediate Lookups'!$A2&amp;'Intermediate Lookups'!M$1,$A$122, ""))</f>
        <v/>
      </c>
    </row>
    <row r="124" spans="1:12" x14ac:dyDescent="0.25">
      <c r="A124" s="10" t="str">
        <f>IF($A$122="","",IF(VLOOKUP($A$122,Samples!$A$3:$D$100,2,FALSE)='Intermediate Lookups'!$A3&amp;'Intermediate Lookups'!B$1,$A$122, ""))</f>
        <v/>
      </c>
      <c r="B124" s="10" t="str">
        <f>IF($A$122="","",IF(VLOOKUP($A$122,Samples!$A$3:$D$100,2,FALSE)='Intermediate Lookups'!$A3&amp;'Intermediate Lookups'!C$1,$A$122, ""))</f>
        <v/>
      </c>
      <c r="C124" s="10" t="str">
        <f>IF($A$122="","",IF(VLOOKUP($A$122,Samples!$A$3:$D$100,2,FALSE)='Intermediate Lookups'!$A3&amp;'Intermediate Lookups'!D$1,$A$122, ""))</f>
        <v/>
      </c>
      <c r="D124" s="10" t="str">
        <f>IF($A$122="","",IF(VLOOKUP($A$122,Samples!$A$3:$D$100,2,FALSE)='Intermediate Lookups'!$A3&amp;'Intermediate Lookups'!E$1,$A$122, ""))</f>
        <v/>
      </c>
      <c r="E124" s="10" t="str">
        <f>IF($A$122="","",IF(VLOOKUP($A$122,Samples!$A$3:$D$100,2,FALSE)='Intermediate Lookups'!$A3&amp;'Intermediate Lookups'!F$1,$A$122, ""))</f>
        <v/>
      </c>
      <c r="F124" s="10" t="str">
        <f>IF($A$122="","",IF(VLOOKUP($A$122,Samples!$A$3:$D$100,2,FALSE)='Intermediate Lookups'!$A3&amp;'Intermediate Lookups'!G$1,$A$122, ""))</f>
        <v/>
      </c>
      <c r="G124" s="10" t="str">
        <f>IF($A$122="","",IF(VLOOKUP($A$122,Samples!$A$3:$D$100,2,FALSE)='Intermediate Lookups'!$A3&amp;'Intermediate Lookups'!H$1,$A$122, ""))</f>
        <v/>
      </c>
      <c r="H124" s="10" t="str">
        <f>IF($A$122="","",IF(VLOOKUP($A$122,Samples!$A$3:$D$100,2,FALSE)='Intermediate Lookups'!$A3&amp;'Intermediate Lookups'!I$1,$A$122, ""))</f>
        <v/>
      </c>
      <c r="I124" s="10" t="str">
        <f>IF($A$122="","",IF(VLOOKUP($A$122,Samples!$A$3:$D$100,2,FALSE)='Intermediate Lookups'!$A3&amp;'Intermediate Lookups'!J$1,$A$122, ""))</f>
        <v/>
      </c>
      <c r="J124" s="10" t="str">
        <f>IF($A$122="","",IF(VLOOKUP($A$122,Samples!$A$3:$D$100,2,FALSE)='Intermediate Lookups'!$A3&amp;'Intermediate Lookups'!K$1,$A$122, ""))</f>
        <v/>
      </c>
      <c r="K124" s="10" t="str">
        <f>IF($A$122="","",IF(VLOOKUP($A$122,Samples!$A$3:$D$100,2,FALSE)='Intermediate Lookups'!$A3&amp;'Intermediate Lookups'!L$1,$A$122, ""))</f>
        <v/>
      </c>
      <c r="L124" s="10" t="str">
        <f>IF($A$122="","",IF(VLOOKUP($A$122,Samples!$A$3:$D$100,2,FALSE)='Intermediate Lookups'!$A3&amp;'Intermediate Lookups'!M$1,$A$122, ""))</f>
        <v/>
      </c>
    </row>
    <row r="125" spans="1:12" x14ac:dyDescent="0.25">
      <c r="A125" s="10" t="str">
        <f>IF($A$122="","",IF(VLOOKUP($A$122,Samples!$A$3:$D$100,2,FALSE)='Intermediate Lookups'!$A4&amp;'Intermediate Lookups'!B$1,$A$122, ""))</f>
        <v/>
      </c>
      <c r="B125" s="10" t="str">
        <f>IF($A$122="","",IF(VLOOKUP($A$122,Samples!$A$3:$D$100,2,FALSE)='Intermediate Lookups'!$A4&amp;'Intermediate Lookups'!C$1,$A$122, ""))</f>
        <v/>
      </c>
      <c r="C125" s="10" t="str">
        <f>IF($A$122="","",IF(VLOOKUP($A$122,Samples!$A$3:$D$100,2,FALSE)='Intermediate Lookups'!$A4&amp;'Intermediate Lookups'!D$1,$A$122, ""))</f>
        <v/>
      </c>
      <c r="D125" s="10" t="str">
        <f>IF($A$122="","",IF(VLOOKUP($A$122,Samples!$A$3:$D$100,2,FALSE)='Intermediate Lookups'!$A4&amp;'Intermediate Lookups'!E$1,$A$122, ""))</f>
        <v/>
      </c>
      <c r="E125" s="10" t="str">
        <f>IF($A$122="","",IF(VLOOKUP($A$122,Samples!$A$3:$D$100,2,FALSE)='Intermediate Lookups'!$A4&amp;'Intermediate Lookups'!F$1,$A$122, ""))</f>
        <v/>
      </c>
      <c r="F125" s="10" t="str">
        <f>IF($A$122="","",IF(VLOOKUP($A$122,Samples!$A$3:$D$100,2,FALSE)='Intermediate Lookups'!$A4&amp;'Intermediate Lookups'!G$1,$A$122, ""))</f>
        <v/>
      </c>
      <c r="G125" s="10" t="str">
        <f>IF($A$122="","",IF(VLOOKUP($A$122,Samples!$A$3:$D$100,2,FALSE)='Intermediate Lookups'!$A4&amp;'Intermediate Lookups'!H$1,$A$122, ""))</f>
        <v/>
      </c>
      <c r="H125" s="10" t="str">
        <f>IF($A$122="","",IF(VLOOKUP($A$122,Samples!$A$3:$D$100,2,FALSE)='Intermediate Lookups'!$A4&amp;'Intermediate Lookups'!I$1,$A$122, ""))</f>
        <v/>
      </c>
      <c r="I125" s="10" t="str">
        <f>IF($A$122="","",IF(VLOOKUP($A$122,Samples!$A$3:$D$100,2,FALSE)='Intermediate Lookups'!$A4&amp;'Intermediate Lookups'!J$1,$A$122, ""))</f>
        <v/>
      </c>
      <c r="J125" s="10" t="str">
        <f>IF($A$122="","",IF(VLOOKUP($A$122,Samples!$A$3:$D$100,2,FALSE)='Intermediate Lookups'!$A4&amp;'Intermediate Lookups'!K$1,$A$122, ""))</f>
        <v/>
      </c>
      <c r="K125" s="10" t="str">
        <f>IF($A$122="","",IF(VLOOKUP($A$122,Samples!$A$3:$D$100,2,FALSE)='Intermediate Lookups'!$A4&amp;'Intermediate Lookups'!L$1,$A$122, ""))</f>
        <v/>
      </c>
      <c r="L125" s="10" t="str">
        <f>IF($A$122="","",IF(VLOOKUP($A$122,Samples!$A$3:$D$100,2,FALSE)='Intermediate Lookups'!$A4&amp;'Intermediate Lookups'!M$1,$A$122, ""))</f>
        <v/>
      </c>
    </row>
    <row r="126" spans="1:12" x14ac:dyDescent="0.25">
      <c r="A126" s="10" t="str">
        <f>IF($A$122="","",IF(VLOOKUP($A$122,Samples!$A$3:$D$100,2,FALSE)='Intermediate Lookups'!$A5&amp;'Intermediate Lookups'!B$1,$A$122, ""))</f>
        <v/>
      </c>
      <c r="B126" s="10" t="str">
        <f>IF($A$122="","",IF(VLOOKUP($A$122,Samples!$A$3:$D$100,2,FALSE)='Intermediate Lookups'!$A5&amp;'Intermediate Lookups'!C$1,$A$122, ""))</f>
        <v/>
      </c>
      <c r="C126" s="10" t="str">
        <f>IF($A$122="","",IF(VLOOKUP($A$122,Samples!$A$3:$D$100,2,FALSE)='Intermediate Lookups'!$A5&amp;'Intermediate Lookups'!D$1,$A$122, ""))</f>
        <v/>
      </c>
      <c r="D126" s="10" t="str">
        <f>IF($A$122="","",IF(VLOOKUP($A$122,Samples!$A$3:$D$100,2,FALSE)='Intermediate Lookups'!$A5&amp;'Intermediate Lookups'!E$1,$A$122, ""))</f>
        <v/>
      </c>
      <c r="E126" s="10" t="str">
        <f>IF($A$122="","",IF(VLOOKUP($A$122,Samples!$A$3:$D$100,2,FALSE)='Intermediate Lookups'!$A5&amp;'Intermediate Lookups'!F$1,$A$122, ""))</f>
        <v/>
      </c>
      <c r="F126" s="10" t="str">
        <f>IF($A$122="","",IF(VLOOKUP($A$122,Samples!$A$3:$D$100,2,FALSE)='Intermediate Lookups'!$A5&amp;'Intermediate Lookups'!G$1,$A$122, ""))</f>
        <v/>
      </c>
      <c r="G126" s="10" t="str">
        <f>IF($A$122="","",IF(VLOOKUP($A$122,Samples!$A$3:$D$100,2,FALSE)='Intermediate Lookups'!$A5&amp;'Intermediate Lookups'!H$1,$A$122, ""))</f>
        <v/>
      </c>
      <c r="H126" s="10" t="str">
        <f>IF($A$122="","",IF(VLOOKUP($A$122,Samples!$A$3:$D$100,2,FALSE)='Intermediate Lookups'!$A5&amp;'Intermediate Lookups'!I$1,$A$122, ""))</f>
        <v/>
      </c>
      <c r="I126" s="10" t="str">
        <f>IF($A$122="","",IF(VLOOKUP($A$122,Samples!$A$3:$D$100,2,FALSE)='Intermediate Lookups'!$A5&amp;'Intermediate Lookups'!J$1,$A$122, ""))</f>
        <v/>
      </c>
      <c r="J126" s="10" t="str">
        <f>IF($A$122="","",IF(VLOOKUP($A$122,Samples!$A$3:$D$100,2,FALSE)='Intermediate Lookups'!$A5&amp;'Intermediate Lookups'!K$1,$A$122, ""))</f>
        <v/>
      </c>
      <c r="K126" s="10" t="str">
        <f>IF($A$122="","",IF(VLOOKUP($A$122,Samples!$A$3:$D$100,2,FALSE)='Intermediate Lookups'!$A5&amp;'Intermediate Lookups'!L$1,$A$122, ""))</f>
        <v/>
      </c>
      <c r="L126" s="10" t="str">
        <f>IF($A$122="","",IF(VLOOKUP($A$122,Samples!$A$3:$D$100,2,FALSE)='Intermediate Lookups'!$A5&amp;'Intermediate Lookups'!M$1,$A$122, ""))</f>
        <v/>
      </c>
    </row>
    <row r="127" spans="1:12" x14ac:dyDescent="0.25">
      <c r="A127" s="10" t="str">
        <f>IF($A$122="","",IF(VLOOKUP($A$122,Samples!$A$3:$D$100,2,FALSE)='Intermediate Lookups'!$A6&amp;'Intermediate Lookups'!B$1,$A$122, ""))</f>
        <v/>
      </c>
      <c r="B127" s="10" t="str">
        <f>IF($A$122="","",IF(VLOOKUP($A$122,Samples!$A$3:$D$100,2,FALSE)='Intermediate Lookups'!$A6&amp;'Intermediate Lookups'!C$1,$A$122, ""))</f>
        <v/>
      </c>
      <c r="C127" s="10" t="str">
        <f>IF($A$122="","",IF(VLOOKUP($A$122,Samples!$A$3:$D$100,2,FALSE)='Intermediate Lookups'!$A6&amp;'Intermediate Lookups'!D$1,$A$122, ""))</f>
        <v/>
      </c>
      <c r="D127" s="10" t="str">
        <f>IF($A$122="","",IF(VLOOKUP($A$122,Samples!$A$3:$D$100,2,FALSE)='Intermediate Lookups'!$A6&amp;'Intermediate Lookups'!E$1,$A$122, ""))</f>
        <v/>
      </c>
      <c r="E127" s="10" t="str">
        <f>IF($A$122="","",IF(VLOOKUP($A$122,Samples!$A$3:$D$100,2,FALSE)='Intermediate Lookups'!$A6&amp;'Intermediate Lookups'!F$1,$A$122, ""))</f>
        <v/>
      </c>
      <c r="F127" s="10" t="str">
        <f>IF($A$122="","",IF(VLOOKUP($A$122,Samples!$A$3:$D$100,2,FALSE)='Intermediate Lookups'!$A6&amp;'Intermediate Lookups'!G$1,$A$122, ""))</f>
        <v/>
      </c>
      <c r="G127" s="10" t="str">
        <f>IF($A$122="","",IF(VLOOKUP($A$122,Samples!$A$3:$D$100,2,FALSE)='Intermediate Lookups'!$A6&amp;'Intermediate Lookups'!H$1,$A$122, ""))</f>
        <v/>
      </c>
      <c r="H127" s="10" t="str">
        <f>IF($A$122="","",IF(VLOOKUP($A$122,Samples!$A$3:$D$100,2,FALSE)='Intermediate Lookups'!$A6&amp;'Intermediate Lookups'!I$1,$A$122, ""))</f>
        <v/>
      </c>
      <c r="I127" s="10" t="str">
        <f>IF($A$122="","",IF(VLOOKUP($A$122,Samples!$A$3:$D$100,2,FALSE)='Intermediate Lookups'!$A6&amp;'Intermediate Lookups'!J$1,$A$122, ""))</f>
        <v/>
      </c>
      <c r="J127" s="10" t="str">
        <f>IF($A$122="","",IF(VLOOKUP($A$122,Samples!$A$3:$D$100,2,FALSE)='Intermediate Lookups'!$A6&amp;'Intermediate Lookups'!K$1,$A$122, ""))</f>
        <v/>
      </c>
      <c r="K127" s="10" t="str">
        <f>IF($A$122="","",IF(VLOOKUP($A$122,Samples!$A$3:$D$100,2,FALSE)='Intermediate Lookups'!$A6&amp;'Intermediate Lookups'!L$1,$A$122, ""))</f>
        <v/>
      </c>
      <c r="L127" s="10" t="str">
        <f>IF($A$122="","",IF(VLOOKUP($A$122,Samples!$A$3:$D$100,2,FALSE)='Intermediate Lookups'!$A6&amp;'Intermediate Lookups'!M$1,$A$122, ""))</f>
        <v/>
      </c>
    </row>
    <row r="128" spans="1:12" x14ac:dyDescent="0.25">
      <c r="A128" s="10" t="str">
        <f>IF($A$122="","",IF(VLOOKUP($A$122,Samples!$A$3:$D$100,2,FALSE)='Intermediate Lookups'!$A7&amp;'Intermediate Lookups'!B$1,$A$122, ""))</f>
        <v/>
      </c>
      <c r="B128" s="10" t="str">
        <f>IF($A$122="","",IF(VLOOKUP($A$122,Samples!$A$3:$D$100,2,FALSE)='Intermediate Lookups'!$A7&amp;'Intermediate Lookups'!C$1,$A$122, ""))</f>
        <v/>
      </c>
      <c r="C128" s="10" t="str">
        <f>IF($A$122="","",IF(VLOOKUP($A$122,Samples!$A$3:$D$100,2,FALSE)='Intermediate Lookups'!$A7&amp;'Intermediate Lookups'!D$1,$A$122, ""))</f>
        <v/>
      </c>
      <c r="D128" s="10" t="str">
        <f>IF($A$122="","",IF(VLOOKUP($A$122,Samples!$A$3:$D$100,2,FALSE)='Intermediate Lookups'!$A7&amp;'Intermediate Lookups'!E$1,$A$122, ""))</f>
        <v/>
      </c>
      <c r="E128" s="10" t="str">
        <f>IF($A$122="","",IF(VLOOKUP($A$122,Samples!$A$3:$D$100,2,FALSE)='Intermediate Lookups'!$A7&amp;'Intermediate Lookups'!F$1,$A$122, ""))</f>
        <v/>
      </c>
      <c r="F128" s="10" t="str">
        <f>IF($A$122="","",IF(VLOOKUP($A$122,Samples!$A$3:$D$100,2,FALSE)='Intermediate Lookups'!$A7&amp;'Intermediate Lookups'!G$1,$A$122, ""))</f>
        <v/>
      </c>
      <c r="G128" s="10" t="str">
        <f>IF($A$122="","",IF(VLOOKUP($A$122,Samples!$A$3:$D$100,2,FALSE)='Intermediate Lookups'!$A7&amp;'Intermediate Lookups'!H$1,$A$122, ""))</f>
        <v/>
      </c>
      <c r="H128" s="10" t="str">
        <f>IF($A$122="","",IF(VLOOKUP($A$122,Samples!$A$3:$D$100,2,FALSE)='Intermediate Lookups'!$A7&amp;'Intermediate Lookups'!I$1,$A$122, ""))</f>
        <v/>
      </c>
      <c r="I128" s="10" t="str">
        <f>IF($A$122="","",IF(VLOOKUP($A$122,Samples!$A$3:$D$100,2,FALSE)='Intermediate Lookups'!$A7&amp;'Intermediate Lookups'!J$1,$A$122, ""))</f>
        <v/>
      </c>
      <c r="J128" s="10" t="str">
        <f>IF($A$122="","",IF(VLOOKUP($A$122,Samples!$A$3:$D$100,2,FALSE)='Intermediate Lookups'!$A7&amp;'Intermediate Lookups'!K$1,$A$122, ""))</f>
        <v/>
      </c>
      <c r="K128" s="10" t="str">
        <f>IF($A$122="","",IF(VLOOKUP($A$122,Samples!$A$3:$D$100,2,FALSE)='Intermediate Lookups'!$A7&amp;'Intermediate Lookups'!L$1,$A$122, ""))</f>
        <v/>
      </c>
      <c r="L128" s="10" t="str">
        <f>IF($A$122="","",IF(VLOOKUP($A$122,Samples!$A$3:$D$100,2,FALSE)='Intermediate Lookups'!$A7&amp;'Intermediate Lookups'!M$1,$A$122, ""))</f>
        <v>dip</v>
      </c>
    </row>
    <row r="129" spans="1:12" x14ac:dyDescent="0.25">
      <c r="A129" s="10" t="str">
        <f>IF($A$122="","",IF(VLOOKUP($A$122,Samples!$A$3:$D$100,2,FALSE)='Intermediate Lookups'!$A8&amp;'Intermediate Lookups'!B$1,$A$122, ""))</f>
        <v/>
      </c>
      <c r="B129" s="10" t="str">
        <f>IF($A$122="","",IF(VLOOKUP($A$122,Samples!$A$3:$D$100,2,FALSE)='Intermediate Lookups'!$A8&amp;'Intermediate Lookups'!C$1,$A$122, ""))</f>
        <v/>
      </c>
      <c r="C129" s="10" t="str">
        <f>IF($A$122="","",IF(VLOOKUP($A$122,Samples!$A$3:$D$100,2,FALSE)='Intermediate Lookups'!$A8&amp;'Intermediate Lookups'!D$1,$A$122, ""))</f>
        <v/>
      </c>
      <c r="D129" s="10" t="str">
        <f>IF($A$122="","",IF(VLOOKUP($A$122,Samples!$A$3:$D$100,2,FALSE)='Intermediate Lookups'!$A8&amp;'Intermediate Lookups'!E$1,$A$122, ""))</f>
        <v/>
      </c>
      <c r="E129" s="10" t="str">
        <f>IF($A$122="","",IF(VLOOKUP($A$122,Samples!$A$3:$D$100,2,FALSE)='Intermediate Lookups'!$A8&amp;'Intermediate Lookups'!F$1,$A$122, ""))</f>
        <v/>
      </c>
      <c r="F129" s="10" t="str">
        <f>IF($A$122="","",IF(VLOOKUP($A$122,Samples!$A$3:$D$100,2,FALSE)='Intermediate Lookups'!$A8&amp;'Intermediate Lookups'!G$1,$A$122, ""))</f>
        <v/>
      </c>
      <c r="G129" s="10" t="str">
        <f>IF($A$122="","",IF(VLOOKUP($A$122,Samples!$A$3:$D$100,2,FALSE)='Intermediate Lookups'!$A8&amp;'Intermediate Lookups'!H$1,$A$122, ""))</f>
        <v/>
      </c>
      <c r="H129" s="10" t="str">
        <f>IF($A$122="","",IF(VLOOKUP($A$122,Samples!$A$3:$D$100,2,FALSE)='Intermediate Lookups'!$A8&amp;'Intermediate Lookups'!I$1,$A$122, ""))</f>
        <v/>
      </c>
      <c r="I129" s="10" t="str">
        <f>IF($A$122="","",IF(VLOOKUP($A$122,Samples!$A$3:$D$100,2,FALSE)='Intermediate Lookups'!$A8&amp;'Intermediate Lookups'!J$1,$A$122, ""))</f>
        <v/>
      </c>
      <c r="J129" s="10" t="str">
        <f>IF($A$122="","",IF(VLOOKUP($A$122,Samples!$A$3:$D$100,2,FALSE)='Intermediate Lookups'!$A8&amp;'Intermediate Lookups'!K$1,$A$122, ""))</f>
        <v/>
      </c>
      <c r="K129" s="10" t="str">
        <f>IF($A$122="","",IF(VLOOKUP($A$122,Samples!$A$3:$D$100,2,FALSE)='Intermediate Lookups'!$A8&amp;'Intermediate Lookups'!L$1,$A$122, ""))</f>
        <v/>
      </c>
      <c r="L129" s="10" t="str">
        <f>IF($A$122="","",IF(VLOOKUP($A$122,Samples!$A$3:$D$100,2,FALSE)='Intermediate Lookups'!$A8&amp;'Intermediate Lookups'!M$1,$A$122, ""))</f>
        <v/>
      </c>
    </row>
    <row r="130" spans="1:12" x14ac:dyDescent="0.25">
      <c r="A130" s="10" t="str">
        <f>IF($A$122="","",IF(VLOOKUP($A$122,Samples!$A$3:$D$100,2,FALSE)='Intermediate Lookups'!$A9&amp;'Intermediate Lookups'!B$1,$A$122, ""))</f>
        <v/>
      </c>
      <c r="B130" s="10" t="str">
        <f>IF($A$122="","",IF(VLOOKUP($A$122,Samples!$A$3:$D$100,2,FALSE)='Intermediate Lookups'!$A9&amp;'Intermediate Lookups'!C$1,$A$122, ""))</f>
        <v/>
      </c>
      <c r="C130" s="10" t="str">
        <f>IF($A$122="","",IF(VLOOKUP($A$122,Samples!$A$3:$D$100,2,FALSE)='Intermediate Lookups'!$A9&amp;'Intermediate Lookups'!D$1,$A$122, ""))</f>
        <v/>
      </c>
      <c r="D130" s="10" t="str">
        <f>IF($A$122="","",IF(VLOOKUP($A$122,Samples!$A$3:$D$100,2,FALSE)='Intermediate Lookups'!$A9&amp;'Intermediate Lookups'!E$1,$A$122, ""))</f>
        <v/>
      </c>
      <c r="E130" s="10" t="str">
        <f>IF($A$122="","",IF(VLOOKUP($A$122,Samples!$A$3:$D$100,2,FALSE)='Intermediate Lookups'!$A9&amp;'Intermediate Lookups'!F$1,$A$122, ""))</f>
        <v/>
      </c>
      <c r="F130" s="10" t="str">
        <f>IF($A$122="","",IF(VLOOKUP($A$122,Samples!$A$3:$D$100,2,FALSE)='Intermediate Lookups'!$A9&amp;'Intermediate Lookups'!G$1,$A$122, ""))</f>
        <v/>
      </c>
      <c r="G130" s="10" t="str">
        <f>IF($A$122="","",IF(VLOOKUP($A$122,Samples!$A$3:$D$100,2,FALSE)='Intermediate Lookups'!$A9&amp;'Intermediate Lookups'!H$1,$A$122, ""))</f>
        <v/>
      </c>
      <c r="H130" s="10" t="str">
        <f>IF($A$122="","",IF(VLOOKUP($A$122,Samples!$A$3:$D$100,2,FALSE)='Intermediate Lookups'!$A9&amp;'Intermediate Lookups'!I$1,$A$122, ""))</f>
        <v/>
      </c>
      <c r="I130" s="10" t="str">
        <f>IF($A$122="","",IF(VLOOKUP($A$122,Samples!$A$3:$D$100,2,FALSE)='Intermediate Lookups'!$A9&amp;'Intermediate Lookups'!J$1,$A$122, ""))</f>
        <v/>
      </c>
      <c r="J130" s="10" t="str">
        <f>IF($A$122="","",IF(VLOOKUP($A$122,Samples!$A$3:$D$100,2,FALSE)='Intermediate Lookups'!$A9&amp;'Intermediate Lookups'!K$1,$A$122, ""))</f>
        <v/>
      </c>
      <c r="K130" s="10" t="str">
        <f>IF($A$122="","",IF(VLOOKUP($A$122,Samples!$A$3:$D$100,2,FALSE)='Intermediate Lookups'!$A9&amp;'Intermediate Lookups'!L$1,$A$122, ""))</f>
        <v/>
      </c>
      <c r="L130" s="10" t="str">
        <f>IF($A$122="","",IF(VLOOKUP($A$122,Samples!$A$3:$D$100,2,FALSE)='Intermediate Lookups'!$A9&amp;'Intermediate Lookups'!M$1,$A$122, ""))</f>
        <v/>
      </c>
    </row>
    <row r="132" spans="1:12" x14ac:dyDescent="0.25">
      <c r="A132" t="str">
        <f>IF(ISBLANK(Samples!A16),IF(OR(A122="",A122=Samples!$A$100,ISBLANK(Samples!A100)),"",Samples!$A$100),Samples!A16)</f>
        <v>egg</v>
      </c>
      <c r="B132">
        <f>IF(A132="","",VLOOKUP(A132,Samples!$A$3:$D$100,4,FALSE))</f>
        <v>2.66</v>
      </c>
    </row>
    <row r="133" spans="1:12" x14ac:dyDescent="0.25">
      <c r="A133" s="10" t="str">
        <f>IF($A$132="","",IF(VLOOKUP($A$132,Samples!$A$3:$D$100,2,FALSE)='Intermediate Lookups'!$A2&amp;'Intermediate Lookups'!B$1,$A$132, ""))</f>
        <v/>
      </c>
      <c r="B133" s="10" t="str">
        <f>IF($A$132="","",IF(VLOOKUP($A$132,Samples!$A$3:$D$100,2,FALSE)='Intermediate Lookups'!$A2&amp;'Intermediate Lookups'!C$1,$A$132, ""))</f>
        <v/>
      </c>
      <c r="C133" s="10" t="str">
        <f>IF($A$132="","",IF(VLOOKUP($A$132,Samples!$A$3:$D$100,2,FALSE)='Intermediate Lookups'!$A2&amp;'Intermediate Lookups'!D$1,$A$132, ""))</f>
        <v/>
      </c>
      <c r="D133" s="10" t="str">
        <f>IF($A$132="","",IF(VLOOKUP($A$132,Samples!$A$3:$D$100,2,FALSE)='Intermediate Lookups'!$A2&amp;'Intermediate Lookups'!E$1,$A$132, ""))</f>
        <v/>
      </c>
      <c r="E133" s="10" t="str">
        <f>IF($A$132="","",IF(VLOOKUP($A$132,Samples!$A$3:$D$100,2,FALSE)='Intermediate Lookups'!$A2&amp;'Intermediate Lookups'!F$1,$A$132, ""))</f>
        <v/>
      </c>
      <c r="F133" s="10" t="str">
        <f>IF($A$132="","",IF(VLOOKUP($A$132,Samples!$A$3:$D$100,2,FALSE)='Intermediate Lookups'!$A2&amp;'Intermediate Lookups'!G$1,$A$132, ""))</f>
        <v/>
      </c>
      <c r="G133" s="10" t="str">
        <f>IF($A$132="","",IF(VLOOKUP($A$132,Samples!$A$3:$D$100,2,FALSE)='Intermediate Lookups'!$A2&amp;'Intermediate Lookups'!H$1,$A$132, ""))</f>
        <v/>
      </c>
      <c r="H133" s="10" t="str">
        <f>IF($A$132="","",IF(VLOOKUP($A$132,Samples!$A$3:$D$100,2,FALSE)='Intermediate Lookups'!$A2&amp;'Intermediate Lookups'!I$1,$A$132, ""))</f>
        <v/>
      </c>
      <c r="I133" s="10" t="str">
        <f>IF($A$132="","",IF(VLOOKUP($A$132,Samples!$A$3:$D$100,2,FALSE)='Intermediate Lookups'!$A2&amp;'Intermediate Lookups'!J$1,$A$132, ""))</f>
        <v/>
      </c>
      <c r="J133" s="10" t="str">
        <f>IF($A$132="","",IF(VLOOKUP($A$132,Samples!$A$3:$D$100,2,FALSE)='Intermediate Lookups'!$A2&amp;'Intermediate Lookups'!K$1,$A$132, ""))</f>
        <v/>
      </c>
      <c r="K133" s="10" t="str">
        <f>IF($A$132="","",IF(VLOOKUP($A$132,Samples!$A$3:$D$100,2,FALSE)='Intermediate Lookups'!$A2&amp;'Intermediate Lookups'!L$1,$A$132, ""))</f>
        <v/>
      </c>
      <c r="L133" s="10" t="str">
        <f>IF($A$132="","",IF(VLOOKUP($A$132,Samples!$A$3:$D$100,2,FALSE)='Intermediate Lookups'!$A2&amp;'Intermediate Lookups'!M$1,$A$132, ""))</f>
        <v/>
      </c>
    </row>
    <row r="134" spans="1:12" x14ac:dyDescent="0.25">
      <c r="A134" s="10" t="str">
        <f>IF($A$132="","",IF(VLOOKUP($A$132,Samples!$A$3:$D$100,2,FALSE)='Intermediate Lookups'!$A3&amp;'Intermediate Lookups'!B$1,$A$132, ""))</f>
        <v/>
      </c>
      <c r="B134" s="10" t="str">
        <f>IF($A$132="","",IF(VLOOKUP($A$132,Samples!$A$3:$D$100,2,FALSE)='Intermediate Lookups'!$A3&amp;'Intermediate Lookups'!C$1,$A$132, ""))</f>
        <v/>
      </c>
      <c r="C134" s="10" t="str">
        <f>IF($A$132="","",IF(VLOOKUP($A$132,Samples!$A$3:$D$100,2,FALSE)='Intermediate Lookups'!$A3&amp;'Intermediate Lookups'!D$1,$A$132, ""))</f>
        <v/>
      </c>
      <c r="D134" s="10" t="str">
        <f>IF($A$132="","",IF(VLOOKUP($A$132,Samples!$A$3:$D$100,2,FALSE)='Intermediate Lookups'!$A3&amp;'Intermediate Lookups'!E$1,$A$132, ""))</f>
        <v/>
      </c>
      <c r="E134" s="10" t="str">
        <f>IF($A$132="","",IF(VLOOKUP($A$132,Samples!$A$3:$D$100,2,FALSE)='Intermediate Lookups'!$A3&amp;'Intermediate Lookups'!F$1,$A$132, ""))</f>
        <v/>
      </c>
      <c r="F134" s="10" t="str">
        <f>IF($A$132="","",IF(VLOOKUP($A$132,Samples!$A$3:$D$100,2,FALSE)='Intermediate Lookups'!$A3&amp;'Intermediate Lookups'!G$1,$A$132, ""))</f>
        <v/>
      </c>
      <c r="G134" s="10" t="str">
        <f>IF($A$132="","",IF(VLOOKUP($A$132,Samples!$A$3:$D$100,2,FALSE)='Intermediate Lookups'!$A3&amp;'Intermediate Lookups'!H$1,$A$132, ""))</f>
        <v/>
      </c>
      <c r="H134" s="10" t="str">
        <f>IF($A$132="","",IF(VLOOKUP($A$132,Samples!$A$3:$D$100,2,FALSE)='Intermediate Lookups'!$A3&amp;'Intermediate Lookups'!I$1,$A$132, ""))</f>
        <v/>
      </c>
      <c r="I134" s="10" t="str">
        <f>IF($A$132="","",IF(VLOOKUP($A$132,Samples!$A$3:$D$100,2,FALSE)='Intermediate Lookups'!$A3&amp;'Intermediate Lookups'!J$1,$A$132, ""))</f>
        <v/>
      </c>
      <c r="J134" s="10" t="str">
        <f>IF($A$132="","",IF(VLOOKUP($A$132,Samples!$A$3:$D$100,2,FALSE)='Intermediate Lookups'!$A3&amp;'Intermediate Lookups'!K$1,$A$132, ""))</f>
        <v/>
      </c>
      <c r="K134" s="10" t="str">
        <f>IF($A$132="","",IF(VLOOKUP($A$132,Samples!$A$3:$D$100,2,FALSE)='Intermediate Lookups'!$A3&amp;'Intermediate Lookups'!L$1,$A$132, ""))</f>
        <v/>
      </c>
      <c r="L134" s="10" t="str">
        <f>IF($A$132="","",IF(VLOOKUP($A$132,Samples!$A$3:$D$100,2,FALSE)='Intermediate Lookups'!$A3&amp;'Intermediate Lookups'!M$1,$A$132, ""))</f>
        <v/>
      </c>
    </row>
    <row r="135" spans="1:12" x14ac:dyDescent="0.25">
      <c r="A135" s="10" t="str">
        <f>IF($A$132="","",IF(VLOOKUP($A$132,Samples!$A$3:$D$100,2,FALSE)='Intermediate Lookups'!$A4&amp;'Intermediate Lookups'!B$1,$A$132, ""))</f>
        <v/>
      </c>
      <c r="B135" s="10" t="str">
        <f>IF($A$132="","",IF(VLOOKUP($A$132,Samples!$A$3:$D$100,2,FALSE)='Intermediate Lookups'!$A4&amp;'Intermediate Lookups'!C$1,$A$132, ""))</f>
        <v/>
      </c>
      <c r="C135" s="10" t="str">
        <f>IF($A$132="","",IF(VLOOKUP($A$132,Samples!$A$3:$D$100,2,FALSE)='Intermediate Lookups'!$A4&amp;'Intermediate Lookups'!D$1,$A$132, ""))</f>
        <v/>
      </c>
      <c r="D135" s="10" t="str">
        <f>IF($A$132="","",IF(VLOOKUP($A$132,Samples!$A$3:$D$100,2,FALSE)='Intermediate Lookups'!$A4&amp;'Intermediate Lookups'!E$1,$A$132, ""))</f>
        <v/>
      </c>
      <c r="E135" s="10" t="str">
        <f>IF($A$132="","",IF(VLOOKUP($A$132,Samples!$A$3:$D$100,2,FALSE)='Intermediate Lookups'!$A4&amp;'Intermediate Lookups'!F$1,$A$132, ""))</f>
        <v/>
      </c>
      <c r="F135" s="10" t="str">
        <f>IF($A$132="","",IF(VLOOKUP($A$132,Samples!$A$3:$D$100,2,FALSE)='Intermediate Lookups'!$A4&amp;'Intermediate Lookups'!G$1,$A$132, ""))</f>
        <v/>
      </c>
      <c r="G135" s="10" t="str">
        <f>IF($A$132="","",IF(VLOOKUP($A$132,Samples!$A$3:$D$100,2,FALSE)='Intermediate Lookups'!$A4&amp;'Intermediate Lookups'!H$1,$A$132, ""))</f>
        <v/>
      </c>
      <c r="H135" s="10" t="str">
        <f>IF($A$132="","",IF(VLOOKUP($A$132,Samples!$A$3:$D$100,2,FALSE)='Intermediate Lookups'!$A4&amp;'Intermediate Lookups'!I$1,$A$132, ""))</f>
        <v/>
      </c>
      <c r="I135" s="10" t="str">
        <f>IF($A$132="","",IF(VLOOKUP($A$132,Samples!$A$3:$D$100,2,FALSE)='Intermediate Lookups'!$A4&amp;'Intermediate Lookups'!J$1,$A$132, ""))</f>
        <v/>
      </c>
      <c r="J135" s="10" t="str">
        <f>IF($A$132="","",IF(VLOOKUP($A$132,Samples!$A$3:$D$100,2,FALSE)='Intermediate Lookups'!$A4&amp;'Intermediate Lookups'!K$1,$A$132, ""))</f>
        <v/>
      </c>
      <c r="K135" s="10" t="str">
        <f>IF($A$132="","",IF(VLOOKUP($A$132,Samples!$A$3:$D$100,2,FALSE)='Intermediate Lookups'!$A4&amp;'Intermediate Lookups'!L$1,$A$132, ""))</f>
        <v/>
      </c>
      <c r="L135" s="10" t="str">
        <f>IF($A$132="","",IF(VLOOKUP($A$132,Samples!$A$3:$D$100,2,FALSE)='Intermediate Lookups'!$A4&amp;'Intermediate Lookups'!M$1,$A$132, ""))</f>
        <v/>
      </c>
    </row>
    <row r="136" spans="1:12" x14ac:dyDescent="0.25">
      <c r="A136" s="10" t="str">
        <f>IF($A$132="","",IF(VLOOKUP($A$132,Samples!$A$3:$D$100,2,FALSE)='Intermediate Lookups'!$A5&amp;'Intermediate Lookups'!B$1,$A$132, ""))</f>
        <v/>
      </c>
      <c r="B136" s="10" t="str">
        <f>IF($A$132="","",IF(VLOOKUP($A$132,Samples!$A$3:$D$100,2,FALSE)='Intermediate Lookups'!$A5&amp;'Intermediate Lookups'!C$1,$A$132, ""))</f>
        <v/>
      </c>
      <c r="C136" s="10" t="str">
        <f>IF($A$132="","",IF(VLOOKUP($A$132,Samples!$A$3:$D$100,2,FALSE)='Intermediate Lookups'!$A5&amp;'Intermediate Lookups'!D$1,$A$132, ""))</f>
        <v>egg</v>
      </c>
      <c r="D136" s="10" t="str">
        <f>IF($A$132="","",IF(VLOOKUP($A$132,Samples!$A$3:$D$100,2,FALSE)='Intermediate Lookups'!$A5&amp;'Intermediate Lookups'!E$1,$A$132, ""))</f>
        <v/>
      </c>
      <c r="E136" s="10" t="str">
        <f>IF($A$132="","",IF(VLOOKUP($A$132,Samples!$A$3:$D$100,2,FALSE)='Intermediate Lookups'!$A5&amp;'Intermediate Lookups'!F$1,$A$132, ""))</f>
        <v/>
      </c>
      <c r="F136" s="10" t="str">
        <f>IF($A$132="","",IF(VLOOKUP($A$132,Samples!$A$3:$D$100,2,FALSE)='Intermediate Lookups'!$A5&amp;'Intermediate Lookups'!G$1,$A$132, ""))</f>
        <v/>
      </c>
      <c r="G136" s="10" t="str">
        <f>IF($A$132="","",IF(VLOOKUP($A$132,Samples!$A$3:$D$100,2,FALSE)='Intermediate Lookups'!$A5&amp;'Intermediate Lookups'!H$1,$A$132, ""))</f>
        <v/>
      </c>
      <c r="H136" s="10" t="str">
        <f>IF($A$132="","",IF(VLOOKUP($A$132,Samples!$A$3:$D$100,2,FALSE)='Intermediate Lookups'!$A5&amp;'Intermediate Lookups'!I$1,$A$132, ""))</f>
        <v/>
      </c>
      <c r="I136" s="10" t="str">
        <f>IF($A$132="","",IF(VLOOKUP($A$132,Samples!$A$3:$D$100,2,FALSE)='Intermediate Lookups'!$A5&amp;'Intermediate Lookups'!J$1,$A$132, ""))</f>
        <v/>
      </c>
      <c r="J136" s="10" t="str">
        <f>IF($A$132="","",IF(VLOOKUP($A$132,Samples!$A$3:$D$100,2,FALSE)='Intermediate Lookups'!$A5&amp;'Intermediate Lookups'!K$1,$A$132, ""))</f>
        <v/>
      </c>
      <c r="K136" s="10" t="str">
        <f>IF($A$132="","",IF(VLOOKUP($A$132,Samples!$A$3:$D$100,2,FALSE)='Intermediate Lookups'!$A5&amp;'Intermediate Lookups'!L$1,$A$132, ""))</f>
        <v/>
      </c>
      <c r="L136" s="10" t="str">
        <f>IF($A$132="","",IF(VLOOKUP($A$132,Samples!$A$3:$D$100,2,FALSE)='Intermediate Lookups'!$A5&amp;'Intermediate Lookups'!M$1,$A$132, ""))</f>
        <v/>
      </c>
    </row>
    <row r="137" spans="1:12" x14ac:dyDescent="0.25">
      <c r="A137" s="10" t="str">
        <f>IF($A$132="","",IF(VLOOKUP($A$132,Samples!$A$3:$D$100,2,FALSE)='Intermediate Lookups'!$A6&amp;'Intermediate Lookups'!B$1,$A$132, ""))</f>
        <v/>
      </c>
      <c r="B137" s="10" t="str">
        <f>IF($A$132="","",IF(VLOOKUP($A$132,Samples!$A$3:$D$100,2,FALSE)='Intermediate Lookups'!$A6&amp;'Intermediate Lookups'!C$1,$A$132, ""))</f>
        <v/>
      </c>
      <c r="C137" s="10" t="str">
        <f>IF($A$132="","",IF(VLOOKUP($A$132,Samples!$A$3:$D$100,2,FALSE)='Intermediate Lookups'!$A6&amp;'Intermediate Lookups'!D$1,$A$132, ""))</f>
        <v/>
      </c>
      <c r="D137" s="10" t="str">
        <f>IF($A$132="","",IF(VLOOKUP($A$132,Samples!$A$3:$D$100,2,FALSE)='Intermediate Lookups'!$A6&amp;'Intermediate Lookups'!E$1,$A$132, ""))</f>
        <v/>
      </c>
      <c r="E137" s="10" t="str">
        <f>IF($A$132="","",IF(VLOOKUP($A$132,Samples!$A$3:$D$100,2,FALSE)='Intermediate Lookups'!$A6&amp;'Intermediate Lookups'!F$1,$A$132, ""))</f>
        <v/>
      </c>
      <c r="F137" s="10" t="str">
        <f>IF($A$132="","",IF(VLOOKUP($A$132,Samples!$A$3:$D$100,2,FALSE)='Intermediate Lookups'!$A6&amp;'Intermediate Lookups'!G$1,$A$132, ""))</f>
        <v/>
      </c>
      <c r="G137" s="10" t="str">
        <f>IF($A$132="","",IF(VLOOKUP($A$132,Samples!$A$3:$D$100,2,FALSE)='Intermediate Lookups'!$A6&amp;'Intermediate Lookups'!H$1,$A$132, ""))</f>
        <v/>
      </c>
      <c r="H137" s="10" t="str">
        <f>IF($A$132="","",IF(VLOOKUP($A$132,Samples!$A$3:$D$100,2,FALSE)='Intermediate Lookups'!$A6&amp;'Intermediate Lookups'!I$1,$A$132, ""))</f>
        <v/>
      </c>
      <c r="I137" s="10" t="str">
        <f>IF($A$132="","",IF(VLOOKUP($A$132,Samples!$A$3:$D$100,2,FALSE)='Intermediate Lookups'!$A6&amp;'Intermediate Lookups'!J$1,$A$132, ""))</f>
        <v/>
      </c>
      <c r="J137" s="10" t="str">
        <f>IF($A$132="","",IF(VLOOKUP($A$132,Samples!$A$3:$D$100,2,FALSE)='Intermediate Lookups'!$A6&amp;'Intermediate Lookups'!K$1,$A$132, ""))</f>
        <v/>
      </c>
      <c r="K137" s="10" t="str">
        <f>IF($A$132="","",IF(VLOOKUP($A$132,Samples!$A$3:$D$100,2,FALSE)='Intermediate Lookups'!$A6&amp;'Intermediate Lookups'!L$1,$A$132, ""))</f>
        <v/>
      </c>
      <c r="L137" s="10" t="str">
        <f>IF($A$132="","",IF(VLOOKUP($A$132,Samples!$A$3:$D$100,2,FALSE)='Intermediate Lookups'!$A6&amp;'Intermediate Lookups'!M$1,$A$132, ""))</f>
        <v/>
      </c>
    </row>
    <row r="138" spans="1:12" x14ac:dyDescent="0.25">
      <c r="A138" s="10" t="str">
        <f>IF($A$132="","",IF(VLOOKUP($A$132,Samples!$A$3:$D$100,2,FALSE)='Intermediate Lookups'!$A7&amp;'Intermediate Lookups'!B$1,$A$132, ""))</f>
        <v/>
      </c>
      <c r="B138" s="10" t="str">
        <f>IF($A$132="","",IF(VLOOKUP($A$132,Samples!$A$3:$D$100,2,FALSE)='Intermediate Lookups'!$A7&amp;'Intermediate Lookups'!C$1,$A$132, ""))</f>
        <v/>
      </c>
      <c r="C138" s="10" t="str">
        <f>IF($A$132="","",IF(VLOOKUP($A$132,Samples!$A$3:$D$100,2,FALSE)='Intermediate Lookups'!$A7&amp;'Intermediate Lookups'!D$1,$A$132, ""))</f>
        <v/>
      </c>
      <c r="D138" s="10" t="str">
        <f>IF($A$132="","",IF(VLOOKUP($A$132,Samples!$A$3:$D$100,2,FALSE)='Intermediate Lookups'!$A7&amp;'Intermediate Lookups'!E$1,$A$132, ""))</f>
        <v/>
      </c>
      <c r="E138" s="10" t="str">
        <f>IF($A$132="","",IF(VLOOKUP($A$132,Samples!$A$3:$D$100,2,FALSE)='Intermediate Lookups'!$A7&amp;'Intermediate Lookups'!F$1,$A$132, ""))</f>
        <v/>
      </c>
      <c r="F138" s="10" t="str">
        <f>IF($A$132="","",IF(VLOOKUP($A$132,Samples!$A$3:$D$100,2,FALSE)='Intermediate Lookups'!$A7&amp;'Intermediate Lookups'!G$1,$A$132, ""))</f>
        <v/>
      </c>
      <c r="G138" s="10" t="str">
        <f>IF($A$132="","",IF(VLOOKUP($A$132,Samples!$A$3:$D$100,2,FALSE)='Intermediate Lookups'!$A7&amp;'Intermediate Lookups'!H$1,$A$132, ""))</f>
        <v/>
      </c>
      <c r="H138" s="10" t="str">
        <f>IF($A$132="","",IF(VLOOKUP($A$132,Samples!$A$3:$D$100,2,FALSE)='Intermediate Lookups'!$A7&amp;'Intermediate Lookups'!I$1,$A$132, ""))</f>
        <v/>
      </c>
      <c r="I138" s="10" t="str">
        <f>IF($A$132="","",IF(VLOOKUP($A$132,Samples!$A$3:$D$100,2,FALSE)='Intermediate Lookups'!$A7&amp;'Intermediate Lookups'!J$1,$A$132, ""))</f>
        <v/>
      </c>
      <c r="J138" s="10" t="str">
        <f>IF($A$132="","",IF(VLOOKUP($A$132,Samples!$A$3:$D$100,2,FALSE)='Intermediate Lookups'!$A7&amp;'Intermediate Lookups'!K$1,$A$132, ""))</f>
        <v/>
      </c>
      <c r="K138" s="10" t="str">
        <f>IF($A$132="","",IF(VLOOKUP($A$132,Samples!$A$3:$D$100,2,FALSE)='Intermediate Lookups'!$A7&amp;'Intermediate Lookups'!L$1,$A$132, ""))</f>
        <v/>
      </c>
      <c r="L138" s="10" t="str">
        <f>IF($A$132="","",IF(VLOOKUP($A$132,Samples!$A$3:$D$100,2,FALSE)='Intermediate Lookups'!$A7&amp;'Intermediate Lookups'!M$1,$A$132, ""))</f>
        <v/>
      </c>
    </row>
    <row r="139" spans="1:12" x14ac:dyDescent="0.25">
      <c r="A139" s="10" t="str">
        <f>IF($A$132="","",IF(VLOOKUP($A$132,Samples!$A$3:$D$100,2,FALSE)='Intermediate Lookups'!$A8&amp;'Intermediate Lookups'!B$1,$A$132, ""))</f>
        <v/>
      </c>
      <c r="B139" s="10" t="str">
        <f>IF($A$132="","",IF(VLOOKUP($A$132,Samples!$A$3:$D$100,2,FALSE)='Intermediate Lookups'!$A8&amp;'Intermediate Lookups'!C$1,$A$132, ""))</f>
        <v/>
      </c>
      <c r="C139" s="10" t="str">
        <f>IF($A$132="","",IF(VLOOKUP($A$132,Samples!$A$3:$D$100,2,FALSE)='Intermediate Lookups'!$A8&amp;'Intermediate Lookups'!D$1,$A$132, ""))</f>
        <v/>
      </c>
      <c r="D139" s="10" t="str">
        <f>IF($A$132="","",IF(VLOOKUP($A$132,Samples!$A$3:$D$100,2,FALSE)='Intermediate Lookups'!$A8&amp;'Intermediate Lookups'!E$1,$A$132, ""))</f>
        <v/>
      </c>
      <c r="E139" s="10" t="str">
        <f>IF($A$132="","",IF(VLOOKUP($A$132,Samples!$A$3:$D$100,2,FALSE)='Intermediate Lookups'!$A8&amp;'Intermediate Lookups'!F$1,$A$132, ""))</f>
        <v/>
      </c>
      <c r="F139" s="10" t="str">
        <f>IF($A$132="","",IF(VLOOKUP($A$132,Samples!$A$3:$D$100,2,FALSE)='Intermediate Lookups'!$A8&amp;'Intermediate Lookups'!G$1,$A$132, ""))</f>
        <v/>
      </c>
      <c r="G139" s="10" t="str">
        <f>IF($A$132="","",IF(VLOOKUP($A$132,Samples!$A$3:$D$100,2,FALSE)='Intermediate Lookups'!$A8&amp;'Intermediate Lookups'!H$1,$A$132, ""))</f>
        <v/>
      </c>
      <c r="H139" s="10" t="str">
        <f>IF($A$132="","",IF(VLOOKUP($A$132,Samples!$A$3:$D$100,2,FALSE)='Intermediate Lookups'!$A8&amp;'Intermediate Lookups'!I$1,$A$132, ""))</f>
        <v/>
      </c>
      <c r="I139" s="10" t="str">
        <f>IF($A$132="","",IF(VLOOKUP($A$132,Samples!$A$3:$D$100,2,FALSE)='Intermediate Lookups'!$A8&amp;'Intermediate Lookups'!J$1,$A$132, ""))</f>
        <v/>
      </c>
      <c r="J139" s="10" t="str">
        <f>IF($A$132="","",IF(VLOOKUP($A$132,Samples!$A$3:$D$100,2,FALSE)='Intermediate Lookups'!$A8&amp;'Intermediate Lookups'!K$1,$A$132, ""))</f>
        <v/>
      </c>
      <c r="K139" s="10" t="str">
        <f>IF($A$132="","",IF(VLOOKUP($A$132,Samples!$A$3:$D$100,2,FALSE)='Intermediate Lookups'!$A8&amp;'Intermediate Lookups'!L$1,$A$132, ""))</f>
        <v/>
      </c>
      <c r="L139" s="10" t="str">
        <f>IF($A$132="","",IF(VLOOKUP($A$132,Samples!$A$3:$D$100,2,FALSE)='Intermediate Lookups'!$A8&amp;'Intermediate Lookups'!M$1,$A$132, ""))</f>
        <v/>
      </c>
    </row>
    <row r="140" spans="1:12" x14ac:dyDescent="0.25">
      <c r="A140" s="10" t="str">
        <f>IF($A$132="","",IF(VLOOKUP($A$132,Samples!$A$3:$D$100,2,FALSE)='Intermediate Lookups'!$A9&amp;'Intermediate Lookups'!B$1,$A$132, ""))</f>
        <v/>
      </c>
      <c r="B140" s="10" t="str">
        <f>IF($A$132="","",IF(VLOOKUP($A$132,Samples!$A$3:$D$100,2,FALSE)='Intermediate Lookups'!$A9&amp;'Intermediate Lookups'!C$1,$A$132, ""))</f>
        <v/>
      </c>
      <c r="C140" s="10" t="str">
        <f>IF($A$132="","",IF(VLOOKUP($A$132,Samples!$A$3:$D$100,2,FALSE)='Intermediate Lookups'!$A9&amp;'Intermediate Lookups'!D$1,$A$132, ""))</f>
        <v/>
      </c>
      <c r="D140" s="10" t="str">
        <f>IF($A$132="","",IF(VLOOKUP($A$132,Samples!$A$3:$D$100,2,FALSE)='Intermediate Lookups'!$A9&amp;'Intermediate Lookups'!E$1,$A$132, ""))</f>
        <v/>
      </c>
      <c r="E140" s="10" t="str">
        <f>IF($A$132="","",IF(VLOOKUP($A$132,Samples!$A$3:$D$100,2,FALSE)='Intermediate Lookups'!$A9&amp;'Intermediate Lookups'!F$1,$A$132, ""))</f>
        <v/>
      </c>
      <c r="F140" s="10" t="str">
        <f>IF($A$132="","",IF(VLOOKUP($A$132,Samples!$A$3:$D$100,2,FALSE)='Intermediate Lookups'!$A9&amp;'Intermediate Lookups'!G$1,$A$132, ""))</f>
        <v/>
      </c>
      <c r="G140" s="10" t="str">
        <f>IF($A$132="","",IF(VLOOKUP($A$132,Samples!$A$3:$D$100,2,FALSE)='Intermediate Lookups'!$A9&amp;'Intermediate Lookups'!H$1,$A$132, ""))</f>
        <v/>
      </c>
      <c r="H140" s="10" t="str">
        <f>IF($A$132="","",IF(VLOOKUP($A$132,Samples!$A$3:$D$100,2,FALSE)='Intermediate Lookups'!$A9&amp;'Intermediate Lookups'!I$1,$A$132, ""))</f>
        <v/>
      </c>
      <c r="I140" s="10" t="str">
        <f>IF($A$132="","",IF(VLOOKUP($A$132,Samples!$A$3:$D$100,2,FALSE)='Intermediate Lookups'!$A9&amp;'Intermediate Lookups'!J$1,$A$132, ""))</f>
        <v/>
      </c>
      <c r="J140" s="10" t="str">
        <f>IF($A$132="","",IF(VLOOKUP($A$132,Samples!$A$3:$D$100,2,FALSE)='Intermediate Lookups'!$A9&amp;'Intermediate Lookups'!K$1,$A$132, ""))</f>
        <v/>
      </c>
      <c r="K140" s="10" t="str">
        <f>IF($A$132="","",IF(VLOOKUP($A$132,Samples!$A$3:$D$100,2,FALSE)='Intermediate Lookups'!$A9&amp;'Intermediate Lookups'!L$1,$A$132, ""))</f>
        <v/>
      </c>
      <c r="L140" s="10" t="str">
        <f>IF($A$132="","",IF(VLOOKUP($A$132,Samples!$A$3:$D$100,2,FALSE)='Intermediate Lookups'!$A9&amp;'Intermediate Lookups'!M$1,$A$132, ""))</f>
        <v/>
      </c>
    </row>
    <row r="142" spans="1:12" x14ac:dyDescent="0.25">
      <c r="A142" t="str">
        <f>IF(ISBLANK(Samples!A17),IF(OR(A132="",A132=Samples!$A$100,ISBLANK(Samples!A100)),"",Samples!$A$100),Samples!A17)</f>
        <v>fred</v>
      </c>
      <c r="B142">
        <f>IF(A142="","",VLOOKUP(A142,Samples!$A$3:$D$100,4,FALSE))</f>
        <v>2.31</v>
      </c>
    </row>
    <row r="143" spans="1:12" x14ac:dyDescent="0.25">
      <c r="A143" s="10" t="str">
        <f>IF($A$142="","",IF(VLOOKUP($A$142,Samples!$A$3:$D$100,2,FALSE)='Intermediate Lookups'!$A2&amp;'Intermediate Lookups'!B$1,$A$142, ""))</f>
        <v/>
      </c>
      <c r="B143" s="10" t="str">
        <f>IF($A$142="","",IF(VLOOKUP($A$142,Samples!$A$3:$D$100,2,FALSE)='Intermediate Lookups'!$A2&amp;'Intermediate Lookups'!C$1,$A$142, ""))</f>
        <v/>
      </c>
      <c r="C143" s="10" t="str">
        <f>IF($A$142="","",IF(VLOOKUP($A$142,Samples!$A$3:$D$100,2,FALSE)='Intermediate Lookups'!$A2&amp;'Intermediate Lookups'!D$1,$A$142, ""))</f>
        <v/>
      </c>
      <c r="D143" s="10" t="str">
        <f>IF($A$142="","",IF(VLOOKUP($A$142,Samples!$A$3:$D$100,2,FALSE)='Intermediate Lookups'!$A2&amp;'Intermediate Lookups'!E$1,$A$142, ""))</f>
        <v/>
      </c>
      <c r="E143" s="10" t="str">
        <f>IF($A$142="","",IF(VLOOKUP($A$142,Samples!$A$3:$D$100,2,FALSE)='Intermediate Lookups'!$A2&amp;'Intermediate Lookups'!F$1,$A$142, ""))</f>
        <v>fred</v>
      </c>
      <c r="F143" s="10" t="str">
        <f>IF($A$142="","",IF(VLOOKUP($A$142,Samples!$A$3:$D$100,2,FALSE)='Intermediate Lookups'!$A2&amp;'Intermediate Lookups'!G$1,$A$142, ""))</f>
        <v/>
      </c>
      <c r="G143" s="10" t="str">
        <f>IF($A$142="","",IF(VLOOKUP($A$142,Samples!$A$3:$D$100,2,FALSE)='Intermediate Lookups'!$A2&amp;'Intermediate Lookups'!H$1,$A$142, ""))</f>
        <v/>
      </c>
      <c r="H143" s="10" t="str">
        <f>IF($A$142="","",IF(VLOOKUP($A$142,Samples!$A$3:$D$100,2,FALSE)='Intermediate Lookups'!$A2&amp;'Intermediate Lookups'!I$1,$A$142, ""))</f>
        <v/>
      </c>
      <c r="I143" s="10" t="str">
        <f>IF($A$142="","",IF(VLOOKUP($A$142,Samples!$A$3:$D$100,2,FALSE)='Intermediate Lookups'!$A2&amp;'Intermediate Lookups'!J$1,$A$142, ""))</f>
        <v/>
      </c>
      <c r="J143" s="10" t="str">
        <f>IF($A$142="","",IF(VLOOKUP($A$142,Samples!$A$3:$D$100,2,FALSE)='Intermediate Lookups'!$A2&amp;'Intermediate Lookups'!K$1,$A$142, ""))</f>
        <v/>
      </c>
      <c r="K143" s="10" t="str">
        <f>IF($A$142="","",IF(VLOOKUP($A$142,Samples!$A$3:$D$100,2,FALSE)='Intermediate Lookups'!$A2&amp;'Intermediate Lookups'!L$1,$A$142, ""))</f>
        <v/>
      </c>
      <c r="L143" s="10" t="str">
        <f>IF($A$142="","",IF(VLOOKUP($A$142,Samples!$A$3:$D$100,2,FALSE)='Intermediate Lookups'!$A2&amp;'Intermediate Lookups'!M$1,$A$142, ""))</f>
        <v/>
      </c>
    </row>
    <row r="144" spans="1:12" x14ac:dyDescent="0.25">
      <c r="A144" s="10" t="str">
        <f>IF($A$142="","",IF(VLOOKUP($A$142,Samples!$A$3:$D$100,2,FALSE)='Intermediate Lookups'!$A3&amp;'Intermediate Lookups'!B$1,$A$142, ""))</f>
        <v/>
      </c>
      <c r="B144" s="10" t="str">
        <f>IF($A$142="","",IF(VLOOKUP($A$142,Samples!$A$3:$D$100,2,FALSE)='Intermediate Lookups'!$A3&amp;'Intermediate Lookups'!C$1,$A$142, ""))</f>
        <v/>
      </c>
      <c r="C144" s="10" t="str">
        <f>IF($A$142="","",IF(VLOOKUP($A$142,Samples!$A$3:$D$100,2,FALSE)='Intermediate Lookups'!$A3&amp;'Intermediate Lookups'!D$1,$A$142, ""))</f>
        <v/>
      </c>
      <c r="D144" s="10" t="str">
        <f>IF($A$142="","",IF(VLOOKUP($A$142,Samples!$A$3:$D$100,2,FALSE)='Intermediate Lookups'!$A3&amp;'Intermediate Lookups'!E$1,$A$142, ""))</f>
        <v/>
      </c>
      <c r="E144" s="10" t="str">
        <f>IF($A$142="","",IF(VLOOKUP($A$142,Samples!$A$3:$D$100,2,FALSE)='Intermediate Lookups'!$A3&amp;'Intermediate Lookups'!F$1,$A$142, ""))</f>
        <v/>
      </c>
      <c r="F144" s="10" t="str">
        <f>IF($A$142="","",IF(VLOOKUP($A$142,Samples!$A$3:$D$100,2,FALSE)='Intermediate Lookups'!$A3&amp;'Intermediate Lookups'!G$1,$A$142, ""))</f>
        <v/>
      </c>
      <c r="G144" s="10" t="str">
        <f>IF($A$142="","",IF(VLOOKUP($A$142,Samples!$A$3:$D$100,2,FALSE)='Intermediate Lookups'!$A3&amp;'Intermediate Lookups'!H$1,$A$142, ""))</f>
        <v/>
      </c>
      <c r="H144" s="10" t="str">
        <f>IF($A$142="","",IF(VLOOKUP($A$142,Samples!$A$3:$D$100,2,FALSE)='Intermediate Lookups'!$A3&amp;'Intermediate Lookups'!I$1,$A$142, ""))</f>
        <v/>
      </c>
      <c r="I144" s="10" t="str">
        <f>IF($A$142="","",IF(VLOOKUP($A$142,Samples!$A$3:$D$100,2,FALSE)='Intermediate Lookups'!$A3&amp;'Intermediate Lookups'!J$1,$A$142, ""))</f>
        <v/>
      </c>
      <c r="J144" s="10" t="str">
        <f>IF($A$142="","",IF(VLOOKUP($A$142,Samples!$A$3:$D$100,2,FALSE)='Intermediate Lookups'!$A3&amp;'Intermediate Lookups'!K$1,$A$142, ""))</f>
        <v/>
      </c>
      <c r="K144" s="10" t="str">
        <f>IF($A$142="","",IF(VLOOKUP($A$142,Samples!$A$3:$D$100,2,FALSE)='Intermediate Lookups'!$A3&amp;'Intermediate Lookups'!L$1,$A$142, ""))</f>
        <v/>
      </c>
      <c r="L144" s="10" t="str">
        <f>IF($A$142="","",IF(VLOOKUP($A$142,Samples!$A$3:$D$100,2,FALSE)='Intermediate Lookups'!$A3&amp;'Intermediate Lookups'!M$1,$A$142, ""))</f>
        <v/>
      </c>
    </row>
    <row r="145" spans="1:12" x14ac:dyDescent="0.25">
      <c r="A145" s="10" t="str">
        <f>IF($A$142="","",IF(VLOOKUP($A$142,Samples!$A$3:$D$100,2,FALSE)='Intermediate Lookups'!$A4&amp;'Intermediate Lookups'!B$1,$A$142, ""))</f>
        <v/>
      </c>
      <c r="B145" s="10" t="str">
        <f>IF($A$142="","",IF(VLOOKUP($A$142,Samples!$A$3:$D$100,2,FALSE)='Intermediate Lookups'!$A4&amp;'Intermediate Lookups'!C$1,$A$142, ""))</f>
        <v/>
      </c>
      <c r="C145" s="10" t="str">
        <f>IF($A$142="","",IF(VLOOKUP($A$142,Samples!$A$3:$D$100,2,FALSE)='Intermediate Lookups'!$A4&amp;'Intermediate Lookups'!D$1,$A$142, ""))</f>
        <v/>
      </c>
      <c r="D145" s="10" t="str">
        <f>IF($A$142="","",IF(VLOOKUP($A$142,Samples!$A$3:$D$100,2,FALSE)='Intermediate Lookups'!$A4&amp;'Intermediate Lookups'!E$1,$A$142, ""))</f>
        <v/>
      </c>
      <c r="E145" s="10" t="str">
        <f>IF($A$142="","",IF(VLOOKUP($A$142,Samples!$A$3:$D$100,2,FALSE)='Intermediate Lookups'!$A4&amp;'Intermediate Lookups'!F$1,$A$142, ""))</f>
        <v/>
      </c>
      <c r="F145" s="10" t="str">
        <f>IF($A$142="","",IF(VLOOKUP($A$142,Samples!$A$3:$D$100,2,FALSE)='Intermediate Lookups'!$A4&amp;'Intermediate Lookups'!G$1,$A$142, ""))</f>
        <v/>
      </c>
      <c r="G145" s="10" t="str">
        <f>IF($A$142="","",IF(VLOOKUP($A$142,Samples!$A$3:$D$100,2,FALSE)='Intermediate Lookups'!$A4&amp;'Intermediate Lookups'!H$1,$A$142, ""))</f>
        <v/>
      </c>
      <c r="H145" s="10" t="str">
        <f>IF($A$142="","",IF(VLOOKUP($A$142,Samples!$A$3:$D$100,2,FALSE)='Intermediate Lookups'!$A4&amp;'Intermediate Lookups'!I$1,$A$142, ""))</f>
        <v/>
      </c>
      <c r="I145" s="10" t="str">
        <f>IF($A$142="","",IF(VLOOKUP($A$142,Samples!$A$3:$D$100,2,FALSE)='Intermediate Lookups'!$A4&amp;'Intermediate Lookups'!J$1,$A$142, ""))</f>
        <v/>
      </c>
      <c r="J145" s="10" t="str">
        <f>IF($A$142="","",IF(VLOOKUP($A$142,Samples!$A$3:$D$100,2,FALSE)='Intermediate Lookups'!$A4&amp;'Intermediate Lookups'!K$1,$A$142, ""))</f>
        <v/>
      </c>
      <c r="K145" s="10" t="str">
        <f>IF($A$142="","",IF(VLOOKUP($A$142,Samples!$A$3:$D$100,2,FALSE)='Intermediate Lookups'!$A4&amp;'Intermediate Lookups'!L$1,$A$142, ""))</f>
        <v/>
      </c>
      <c r="L145" s="10" t="str">
        <f>IF($A$142="","",IF(VLOOKUP($A$142,Samples!$A$3:$D$100,2,FALSE)='Intermediate Lookups'!$A4&amp;'Intermediate Lookups'!M$1,$A$142, ""))</f>
        <v/>
      </c>
    </row>
    <row r="146" spans="1:12" x14ac:dyDescent="0.25">
      <c r="A146" s="10" t="str">
        <f>IF($A$142="","",IF(VLOOKUP($A$142,Samples!$A$3:$D$100,2,FALSE)='Intermediate Lookups'!$A5&amp;'Intermediate Lookups'!B$1,$A$142, ""))</f>
        <v/>
      </c>
      <c r="B146" s="10" t="str">
        <f>IF($A$142="","",IF(VLOOKUP($A$142,Samples!$A$3:$D$100,2,FALSE)='Intermediate Lookups'!$A5&amp;'Intermediate Lookups'!C$1,$A$142, ""))</f>
        <v/>
      </c>
      <c r="C146" s="10" t="str">
        <f>IF($A$142="","",IF(VLOOKUP($A$142,Samples!$A$3:$D$100,2,FALSE)='Intermediate Lookups'!$A5&amp;'Intermediate Lookups'!D$1,$A$142, ""))</f>
        <v/>
      </c>
      <c r="D146" s="10" t="str">
        <f>IF($A$142="","",IF(VLOOKUP($A$142,Samples!$A$3:$D$100,2,FALSE)='Intermediate Lookups'!$A5&amp;'Intermediate Lookups'!E$1,$A$142, ""))</f>
        <v/>
      </c>
      <c r="E146" s="10" t="str">
        <f>IF($A$142="","",IF(VLOOKUP($A$142,Samples!$A$3:$D$100,2,FALSE)='Intermediate Lookups'!$A5&amp;'Intermediate Lookups'!F$1,$A$142, ""))</f>
        <v/>
      </c>
      <c r="F146" s="10" t="str">
        <f>IF($A$142="","",IF(VLOOKUP($A$142,Samples!$A$3:$D$100,2,FALSE)='Intermediate Lookups'!$A5&amp;'Intermediate Lookups'!G$1,$A$142, ""))</f>
        <v/>
      </c>
      <c r="G146" s="10" t="str">
        <f>IF($A$142="","",IF(VLOOKUP($A$142,Samples!$A$3:$D$100,2,FALSE)='Intermediate Lookups'!$A5&amp;'Intermediate Lookups'!H$1,$A$142, ""))</f>
        <v/>
      </c>
      <c r="H146" s="10" t="str">
        <f>IF($A$142="","",IF(VLOOKUP($A$142,Samples!$A$3:$D$100,2,FALSE)='Intermediate Lookups'!$A5&amp;'Intermediate Lookups'!I$1,$A$142, ""))</f>
        <v/>
      </c>
      <c r="I146" s="10" t="str">
        <f>IF($A$142="","",IF(VLOOKUP($A$142,Samples!$A$3:$D$100,2,FALSE)='Intermediate Lookups'!$A5&amp;'Intermediate Lookups'!J$1,$A$142, ""))</f>
        <v/>
      </c>
      <c r="J146" s="10" t="str">
        <f>IF($A$142="","",IF(VLOOKUP($A$142,Samples!$A$3:$D$100,2,FALSE)='Intermediate Lookups'!$A5&amp;'Intermediate Lookups'!K$1,$A$142, ""))</f>
        <v/>
      </c>
      <c r="K146" s="10" t="str">
        <f>IF($A$142="","",IF(VLOOKUP($A$142,Samples!$A$3:$D$100,2,FALSE)='Intermediate Lookups'!$A5&amp;'Intermediate Lookups'!L$1,$A$142, ""))</f>
        <v/>
      </c>
      <c r="L146" s="10" t="str">
        <f>IF($A$142="","",IF(VLOOKUP($A$142,Samples!$A$3:$D$100,2,FALSE)='Intermediate Lookups'!$A5&amp;'Intermediate Lookups'!M$1,$A$142, ""))</f>
        <v/>
      </c>
    </row>
    <row r="147" spans="1:12" x14ac:dyDescent="0.25">
      <c r="A147" s="10" t="str">
        <f>IF($A$142="","",IF(VLOOKUP($A$142,Samples!$A$3:$D$100,2,FALSE)='Intermediate Lookups'!$A6&amp;'Intermediate Lookups'!B$1,$A$142, ""))</f>
        <v/>
      </c>
      <c r="B147" s="10" t="str">
        <f>IF($A$142="","",IF(VLOOKUP($A$142,Samples!$A$3:$D$100,2,FALSE)='Intermediate Lookups'!$A6&amp;'Intermediate Lookups'!C$1,$A$142, ""))</f>
        <v/>
      </c>
      <c r="C147" s="10" t="str">
        <f>IF($A$142="","",IF(VLOOKUP($A$142,Samples!$A$3:$D$100,2,FALSE)='Intermediate Lookups'!$A6&amp;'Intermediate Lookups'!D$1,$A$142, ""))</f>
        <v/>
      </c>
      <c r="D147" s="10" t="str">
        <f>IF($A$142="","",IF(VLOOKUP($A$142,Samples!$A$3:$D$100,2,FALSE)='Intermediate Lookups'!$A6&amp;'Intermediate Lookups'!E$1,$A$142, ""))</f>
        <v/>
      </c>
      <c r="E147" s="10" t="str">
        <f>IF($A$142="","",IF(VLOOKUP($A$142,Samples!$A$3:$D$100,2,FALSE)='Intermediate Lookups'!$A6&amp;'Intermediate Lookups'!F$1,$A$142, ""))</f>
        <v/>
      </c>
      <c r="F147" s="10" t="str">
        <f>IF($A$142="","",IF(VLOOKUP($A$142,Samples!$A$3:$D$100,2,FALSE)='Intermediate Lookups'!$A6&amp;'Intermediate Lookups'!G$1,$A$142, ""))</f>
        <v/>
      </c>
      <c r="G147" s="10" t="str">
        <f>IF($A$142="","",IF(VLOOKUP($A$142,Samples!$A$3:$D$100,2,FALSE)='Intermediate Lookups'!$A6&amp;'Intermediate Lookups'!H$1,$A$142, ""))</f>
        <v/>
      </c>
      <c r="H147" s="10" t="str">
        <f>IF($A$142="","",IF(VLOOKUP($A$142,Samples!$A$3:$D$100,2,FALSE)='Intermediate Lookups'!$A6&amp;'Intermediate Lookups'!I$1,$A$142, ""))</f>
        <v/>
      </c>
      <c r="I147" s="10" t="str">
        <f>IF($A$142="","",IF(VLOOKUP($A$142,Samples!$A$3:$D$100,2,FALSE)='Intermediate Lookups'!$A6&amp;'Intermediate Lookups'!J$1,$A$142, ""))</f>
        <v/>
      </c>
      <c r="J147" s="10" t="str">
        <f>IF($A$142="","",IF(VLOOKUP($A$142,Samples!$A$3:$D$100,2,FALSE)='Intermediate Lookups'!$A6&amp;'Intermediate Lookups'!K$1,$A$142, ""))</f>
        <v/>
      </c>
      <c r="K147" s="10" t="str">
        <f>IF($A$142="","",IF(VLOOKUP($A$142,Samples!$A$3:$D$100,2,FALSE)='Intermediate Lookups'!$A6&amp;'Intermediate Lookups'!L$1,$A$142, ""))</f>
        <v/>
      </c>
      <c r="L147" s="10" t="str">
        <f>IF($A$142="","",IF(VLOOKUP($A$142,Samples!$A$3:$D$100,2,FALSE)='Intermediate Lookups'!$A6&amp;'Intermediate Lookups'!M$1,$A$142, ""))</f>
        <v/>
      </c>
    </row>
    <row r="148" spans="1:12" x14ac:dyDescent="0.25">
      <c r="A148" s="10" t="str">
        <f>IF($A$142="","",IF(VLOOKUP($A$142,Samples!$A$3:$D$100,2,FALSE)='Intermediate Lookups'!$A7&amp;'Intermediate Lookups'!B$1,$A$142, ""))</f>
        <v/>
      </c>
      <c r="B148" s="10" t="str">
        <f>IF($A$142="","",IF(VLOOKUP($A$142,Samples!$A$3:$D$100,2,FALSE)='Intermediate Lookups'!$A7&amp;'Intermediate Lookups'!C$1,$A$142, ""))</f>
        <v/>
      </c>
      <c r="C148" s="10" t="str">
        <f>IF($A$142="","",IF(VLOOKUP($A$142,Samples!$A$3:$D$100,2,FALSE)='Intermediate Lookups'!$A7&amp;'Intermediate Lookups'!D$1,$A$142, ""))</f>
        <v/>
      </c>
      <c r="D148" s="10" t="str">
        <f>IF($A$142="","",IF(VLOOKUP($A$142,Samples!$A$3:$D$100,2,FALSE)='Intermediate Lookups'!$A7&amp;'Intermediate Lookups'!E$1,$A$142, ""))</f>
        <v/>
      </c>
      <c r="E148" s="10" t="str">
        <f>IF($A$142="","",IF(VLOOKUP($A$142,Samples!$A$3:$D$100,2,FALSE)='Intermediate Lookups'!$A7&amp;'Intermediate Lookups'!F$1,$A$142, ""))</f>
        <v/>
      </c>
      <c r="F148" s="10" t="str">
        <f>IF($A$142="","",IF(VLOOKUP($A$142,Samples!$A$3:$D$100,2,FALSE)='Intermediate Lookups'!$A7&amp;'Intermediate Lookups'!G$1,$A$142, ""))</f>
        <v/>
      </c>
      <c r="G148" s="10" t="str">
        <f>IF($A$142="","",IF(VLOOKUP($A$142,Samples!$A$3:$D$100,2,FALSE)='Intermediate Lookups'!$A7&amp;'Intermediate Lookups'!H$1,$A$142, ""))</f>
        <v/>
      </c>
      <c r="H148" s="10" t="str">
        <f>IF($A$142="","",IF(VLOOKUP($A$142,Samples!$A$3:$D$100,2,FALSE)='Intermediate Lookups'!$A7&amp;'Intermediate Lookups'!I$1,$A$142, ""))</f>
        <v/>
      </c>
      <c r="I148" s="10" t="str">
        <f>IF($A$142="","",IF(VLOOKUP($A$142,Samples!$A$3:$D$100,2,FALSE)='Intermediate Lookups'!$A7&amp;'Intermediate Lookups'!J$1,$A$142, ""))</f>
        <v/>
      </c>
      <c r="J148" s="10" t="str">
        <f>IF($A$142="","",IF(VLOOKUP($A$142,Samples!$A$3:$D$100,2,FALSE)='Intermediate Lookups'!$A7&amp;'Intermediate Lookups'!K$1,$A$142, ""))</f>
        <v/>
      </c>
      <c r="K148" s="10" t="str">
        <f>IF($A$142="","",IF(VLOOKUP($A$142,Samples!$A$3:$D$100,2,FALSE)='Intermediate Lookups'!$A7&amp;'Intermediate Lookups'!L$1,$A$142, ""))</f>
        <v/>
      </c>
      <c r="L148" s="10" t="str">
        <f>IF($A$142="","",IF(VLOOKUP($A$142,Samples!$A$3:$D$100,2,FALSE)='Intermediate Lookups'!$A7&amp;'Intermediate Lookups'!M$1,$A$142, ""))</f>
        <v/>
      </c>
    </row>
    <row r="149" spans="1:12" x14ac:dyDescent="0.25">
      <c r="A149" s="10" t="str">
        <f>IF($A$142="","",IF(VLOOKUP($A$142,Samples!$A$3:$D$100,2,FALSE)='Intermediate Lookups'!$A8&amp;'Intermediate Lookups'!B$1,$A$142, ""))</f>
        <v/>
      </c>
      <c r="B149" s="10" t="str">
        <f>IF($A$142="","",IF(VLOOKUP($A$142,Samples!$A$3:$D$100,2,FALSE)='Intermediate Lookups'!$A8&amp;'Intermediate Lookups'!C$1,$A$142, ""))</f>
        <v/>
      </c>
      <c r="C149" s="10" t="str">
        <f>IF($A$142="","",IF(VLOOKUP($A$142,Samples!$A$3:$D$100,2,FALSE)='Intermediate Lookups'!$A8&amp;'Intermediate Lookups'!D$1,$A$142, ""))</f>
        <v/>
      </c>
      <c r="D149" s="10" t="str">
        <f>IF($A$142="","",IF(VLOOKUP($A$142,Samples!$A$3:$D$100,2,FALSE)='Intermediate Lookups'!$A8&amp;'Intermediate Lookups'!E$1,$A$142, ""))</f>
        <v/>
      </c>
      <c r="E149" s="10" t="str">
        <f>IF($A$142="","",IF(VLOOKUP($A$142,Samples!$A$3:$D$100,2,FALSE)='Intermediate Lookups'!$A8&amp;'Intermediate Lookups'!F$1,$A$142, ""))</f>
        <v/>
      </c>
      <c r="F149" s="10" t="str">
        <f>IF($A$142="","",IF(VLOOKUP($A$142,Samples!$A$3:$D$100,2,FALSE)='Intermediate Lookups'!$A8&amp;'Intermediate Lookups'!G$1,$A$142, ""))</f>
        <v/>
      </c>
      <c r="G149" s="10" t="str">
        <f>IF($A$142="","",IF(VLOOKUP($A$142,Samples!$A$3:$D$100,2,FALSE)='Intermediate Lookups'!$A8&amp;'Intermediate Lookups'!H$1,$A$142, ""))</f>
        <v/>
      </c>
      <c r="H149" s="10" t="str">
        <f>IF($A$142="","",IF(VLOOKUP($A$142,Samples!$A$3:$D$100,2,FALSE)='Intermediate Lookups'!$A8&amp;'Intermediate Lookups'!I$1,$A$142, ""))</f>
        <v/>
      </c>
      <c r="I149" s="10" t="str">
        <f>IF($A$142="","",IF(VLOOKUP($A$142,Samples!$A$3:$D$100,2,FALSE)='Intermediate Lookups'!$A8&amp;'Intermediate Lookups'!J$1,$A$142, ""))</f>
        <v/>
      </c>
      <c r="J149" s="10" t="str">
        <f>IF($A$142="","",IF(VLOOKUP($A$142,Samples!$A$3:$D$100,2,FALSE)='Intermediate Lookups'!$A8&amp;'Intermediate Lookups'!K$1,$A$142, ""))</f>
        <v/>
      </c>
      <c r="K149" s="10" t="str">
        <f>IF($A$142="","",IF(VLOOKUP($A$142,Samples!$A$3:$D$100,2,FALSE)='Intermediate Lookups'!$A8&amp;'Intermediate Lookups'!L$1,$A$142, ""))</f>
        <v/>
      </c>
      <c r="L149" s="10" t="str">
        <f>IF($A$142="","",IF(VLOOKUP($A$142,Samples!$A$3:$D$100,2,FALSE)='Intermediate Lookups'!$A8&amp;'Intermediate Lookups'!M$1,$A$142, ""))</f>
        <v/>
      </c>
    </row>
    <row r="150" spans="1:12" x14ac:dyDescent="0.25">
      <c r="A150" s="10" t="str">
        <f>IF($A$142="","",IF(VLOOKUP($A$142,Samples!$A$3:$D$100,2,FALSE)='Intermediate Lookups'!$A9&amp;'Intermediate Lookups'!B$1,$A$142, ""))</f>
        <v/>
      </c>
      <c r="B150" s="10" t="str">
        <f>IF($A$142="","",IF(VLOOKUP($A$142,Samples!$A$3:$D$100,2,FALSE)='Intermediate Lookups'!$A9&amp;'Intermediate Lookups'!C$1,$A$142, ""))</f>
        <v/>
      </c>
      <c r="C150" s="10" t="str">
        <f>IF($A$142="","",IF(VLOOKUP($A$142,Samples!$A$3:$D$100,2,FALSE)='Intermediate Lookups'!$A9&amp;'Intermediate Lookups'!D$1,$A$142, ""))</f>
        <v/>
      </c>
      <c r="D150" s="10" t="str">
        <f>IF($A$142="","",IF(VLOOKUP($A$142,Samples!$A$3:$D$100,2,FALSE)='Intermediate Lookups'!$A9&amp;'Intermediate Lookups'!E$1,$A$142, ""))</f>
        <v/>
      </c>
      <c r="E150" s="10" t="str">
        <f>IF($A$142="","",IF(VLOOKUP($A$142,Samples!$A$3:$D$100,2,FALSE)='Intermediate Lookups'!$A9&amp;'Intermediate Lookups'!F$1,$A$142, ""))</f>
        <v/>
      </c>
      <c r="F150" s="10" t="str">
        <f>IF($A$142="","",IF(VLOOKUP($A$142,Samples!$A$3:$D$100,2,FALSE)='Intermediate Lookups'!$A9&amp;'Intermediate Lookups'!G$1,$A$142, ""))</f>
        <v/>
      </c>
      <c r="G150" s="10" t="str">
        <f>IF($A$142="","",IF(VLOOKUP($A$142,Samples!$A$3:$D$100,2,FALSE)='Intermediate Lookups'!$A9&amp;'Intermediate Lookups'!H$1,$A$142, ""))</f>
        <v/>
      </c>
      <c r="H150" s="10" t="str">
        <f>IF($A$142="","",IF(VLOOKUP($A$142,Samples!$A$3:$D$100,2,FALSE)='Intermediate Lookups'!$A9&amp;'Intermediate Lookups'!I$1,$A$142, ""))</f>
        <v/>
      </c>
      <c r="I150" s="10" t="str">
        <f>IF($A$142="","",IF(VLOOKUP($A$142,Samples!$A$3:$D$100,2,FALSE)='Intermediate Lookups'!$A9&amp;'Intermediate Lookups'!J$1,$A$142, ""))</f>
        <v/>
      </c>
      <c r="J150" s="10" t="str">
        <f>IF($A$142="","",IF(VLOOKUP($A$142,Samples!$A$3:$D$100,2,FALSE)='Intermediate Lookups'!$A9&amp;'Intermediate Lookups'!K$1,$A$142, ""))</f>
        <v/>
      </c>
      <c r="K150" s="10" t="str">
        <f>IF($A$142="","",IF(VLOOKUP($A$142,Samples!$A$3:$D$100,2,FALSE)='Intermediate Lookups'!$A9&amp;'Intermediate Lookups'!L$1,$A$142, ""))</f>
        <v/>
      </c>
      <c r="L150" s="10" t="str">
        <f>IF($A$142="","",IF(VLOOKUP($A$142,Samples!$A$3:$D$100,2,FALSE)='Intermediate Lookups'!$A9&amp;'Intermediate Lookups'!M$1,$A$142, ""))</f>
        <v/>
      </c>
    </row>
    <row r="152" spans="1:12" x14ac:dyDescent="0.25">
      <c r="A152" t="str">
        <f>IF(ISBLANK(Samples!A18),IF(OR(A142="",A142=Samples!$A$100,ISBLANK(Samples!A100)),"",Samples!$A$100),Samples!A18)</f>
        <v>grip</v>
      </c>
      <c r="B152">
        <f>IF(A152="","",VLOOKUP(A152,Samples!$A$3:$D$100,4,FALSE))</f>
        <v>2.57</v>
      </c>
    </row>
    <row r="153" spans="1:12" x14ac:dyDescent="0.25">
      <c r="A153" s="10" t="str">
        <f>IF($A$152="","",IF(VLOOKUP($A$152,Samples!$A$3:$D$100,2,FALSE)='Intermediate Lookups'!$A2&amp;'Intermediate Lookups'!B$1,$A$152, ""))</f>
        <v/>
      </c>
      <c r="B153" s="10" t="str">
        <f>IF($A$152="","",IF(VLOOKUP($A$152,Samples!$A$3:$D$100,2,FALSE)='Intermediate Lookups'!$A2&amp;'Intermediate Lookups'!C$1,$A$152, ""))</f>
        <v/>
      </c>
      <c r="C153" s="10" t="str">
        <f>IF($A$152="","",IF(VLOOKUP($A$152,Samples!$A$3:$D$100,2,FALSE)='Intermediate Lookups'!$A2&amp;'Intermediate Lookups'!D$1,$A$152, ""))</f>
        <v/>
      </c>
      <c r="D153" s="10" t="str">
        <f>IF($A$152="","",IF(VLOOKUP($A$152,Samples!$A$3:$D$100,2,FALSE)='Intermediate Lookups'!$A2&amp;'Intermediate Lookups'!E$1,$A$152, ""))</f>
        <v/>
      </c>
      <c r="E153" s="10" t="str">
        <f>IF($A$152="","",IF(VLOOKUP($A$152,Samples!$A$3:$D$100,2,FALSE)='Intermediate Lookups'!$A2&amp;'Intermediate Lookups'!F$1,$A$152, ""))</f>
        <v/>
      </c>
      <c r="F153" s="10" t="str">
        <f>IF($A$152="","",IF(VLOOKUP($A$152,Samples!$A$3:$D$100,2,FALSE)='Intermediate Lookups'!$A2&amp;'Intermediate Lookups'!G$1,$A$152, ""))</f>
        <v/>
      </c>
      <c r="G153" s="10" t="str">
        <f>IF($A$152="","",IF(VLOOKUP($A$152,Samples!$A$3:$D$100,2,FALSE)='Intermediate Lookups'!$A2&amp;'Intermediate Lookups'!H$1,$A$152, ""))</f>
        <v/>
      </c>
      <c r="H153" s="10" t="str">
        <f>IF($A$152="","",IF(VLOOKUP($A$152,Samples!$A$3:$D$100,2,FALSE)='Intermediate Lookups'!$A2&amp;'Intermediate Lookups'!I$1,$A$152, ""))</f>
        <v/>
      </c>
      <c r="I153" s="10" t="str">
        <f>IF($A$152="","",IF(VLOOKUP($A$152,Samples!$A$3:$D$100,2,FALSE)='Intermediate Lookups'!$A2&amp;'Intermediate Lookups'!J$1,$A$152, ""))</f>
        <v/>
      </c>
      <c r="J153" s="10" t="str">
        <f>IF($A$152="","",IF(VLOOKUP($A$152,Samples!$A$3:$D$100,2,FALSE)='Intermediate Lookups'!$A2&amp;'Intermediate Lookups'!K$1,$A$152, ""))</f>
        <v/>
      </c>
      <c r="K153" s="10" t="str">
        <f>IF($A$152="","",IF(VLOOKUP($A$152,Samples!$A$3:$D$100,2,FALSE)='Intermediate Lookups'!$A2&amp;'Intermediate Lookups'!L$1,$A$152, ""))</f>
        <v/>
      </c>
      <c r="L153" s="10" t="str">
        <f>IF($A$152="","",IF(VLOOKUP($A$152,Samples!$A$3:$D$100,2,FALSE)='Intermediate Lookups'!$A2&amp;'Intermediate Lookups'!M$1,$A$152, ""))</f>
        <v/>
      </c>
    </row>
    <row r="154" spans="1:12" x14ac:dyDescent="0.25">
      <c r="A154" s="10" t="str">
        <f>IF($A$152="","",IF(VLOOKUP($A$152,Samples!$A$3:$D$100,2,FALSE)='Intermediate Lookups'!$A3&amp;'Intermediate Lookups'!B$1,$A$152, ""))</f>
        <v/>
      </c>
      <c r="B154" s="10" t="str">
        <f>IF($A$152="","",IF(VLOOKUP($A$152,Samples!$A$3:$D$100,2,FALSE)='Intermediate Lookups'!$A3&amp;'Intermediate Lookups'!C$1,$A$152, ""))</f>
        <v/>
      </c>
      <c r="C154" s="10" t="str">
        <f>IF($A$152="","",IF(VLOOKUP($A$152,Samples!$A$3:$D$100,2,FALSE)='Intermediate Lookups'!$A3&amp;'Intermediate Lookups'!D$1,$A$152, ""))</f>
        <v/>
      </c>
      <c r="D154" s="10" t="str">
        <f>IF($A$152="","",IF(VLOOKUP($A$152,Samples!$A$3:$D$100,2,FALSE)='Intermediate Lookups'!$A3&amp;'Intermediate Lookups'!E$1,$A$152, ""))</f>
        <v/>
      </c>
      <c r="E154" s="10" t="str">
        <f>IF($A$152="","",IF(VLOOKUP($A$152,Samples!$A$3:$D$100,2,FALSE)='Intermediate Lookups'!$A3&amp;'Intermediate Lookups'!F$1,$A$152, ""))</f>
        <v/>
      </c>
      <c r="F154" s="10" t="str">
        <f>IF($A$152="","",IF(VLOOKUP($A$152,Samples!$A$3:$D$100,2,FALSE)='Intermediate Lookups'!$A3&amp;'Intermediate Lookups'!G$1,$A$152, ""))</f>
        <v/>
      </c>
      <c r="G154" s="10" t="str">
        <f>IF($A$152="","",IF(VLOOKUP($A$152,Samples!$A$3:$D$100,2,FALSE)='Intermediate Lookups'!$A3&amp;'Intermediate Lookups'!H$1,$A$152, ""))</f>
        <v/>
      </c>
      <c r="H154" s="10" t="str">
        <f>IF($A$152="","",IF(VLOOKUP($A$152,Samples!$A$3:$D$100,2,FALSE)='Intermediate Lookups'!$A3&amp;'Intermediate Lookups'!I$1,$A$152, ""))</f>
        <v/>
      </c>
      <c r="I154" s="10" t="str">
        <f>IF($A$152="","",IF(VLOOKUP($A$152,Samples!$A$3:$D$100,2,FALSE)='Intermediate Lookups'!$A3&amp;'Intermediate Lookups'!J$1,$A$152, ""))</f>
        <v/>
      </c>
      <c r="J154" s="10" t="str">
        <f>IF($A$152="","",IF(VLOOKUP($A$152,Samples!$A$3:$D$100,2,FALSE)='Intermediate Lookups'!$A3&amp;'Intermediate Lookups'!K$1,$A$152, ""))</f>
        <v/>
      </c>
      <c r="K154" s="10" t="str">
        <f>IF($A$152="","",IF(VLOOKUP($A$152,Samples!$A$3:$D$100,2,FALSE)='Intermediate Lookups'!$A3&amp;'Intermediate Lookups'!L$1,$A$152, ""))</f>
        <v/>
      </c>
      <c r="L154" s="10" t="str">
        <f>IF($A$152="","",IF(VLOOKUP($A$152,Samples!$A$3:$D$100,2,FALSE)='Intermediate Lookups'!$A3&amp;'Intermediate Lookups'!M$1,$A$152, ""))</f>
        <v/>
      </c>
    </row>
    <row r="155" spans="1:12" x14ac:dyDescent="0.25">
      <c r="A155" s="10" t="str">
        <f>IF($A$152="","",IF(VLOOKUP($A$152,Samples!$A$3:$D$100,2,FALSE)='Intermediate Lookups'!$A4&amp;'Intermediate Lookups'!B$1,$A$152, ""))</f>
        <v/>
      </c>
      <c r="B155" s="10" t="str">
        <f>IF($A$152="","",IF(VLOOKUP($A$152,Samples!$A$3:$D$100,2,FALSE)='Intermediate Lookups'!$A4&amp;'Intermediate Lookups'!C$1,$A$152, ""))</f>
        <v/>
      </c>
      <c r="C155" s="10" t="str">
        <f>IF($A$152="","",IF(VLOOKUP($A$152,Samples!$A$3:$D$100,2,FALSE)='Intermediate Lookups'!$A4&amp;'Intermediate Lookups'!D$1,$A$152, ""))</f>
        <v/>
      </c>
      <c r="D155" s="10" t="str">
        <f>IF($A$152="","",IF(VLOOKUP($A$152,Samples!$A$3:$D$100,2,FALSE)='Intermediate Lookups'!$A4&amp;'Intermediate Lookups'!E$1,$A$152, ""))</f>
        <v/>
      </c>
      <c r="E155" s="10" t="str">
        <f>IF($A$152="","",IF(VLOOKUP($A$152,Samples!$A$3:$D$100,2,FALSE)='Intermediate Lookups'!$A4&amp;'Intermediate Lookups'!F$1,$A$152, ""))</f>
        <v/>
      </c>
      <c r="F155" s="10" t="str">
        <f>IF($A$152="","",IF(VLOOKUP($A$152,Samples!$A$3:$D$100,2,FALSE)='Intermediate Lookups'!$A4&amp;'Intermediate Lookups'!G$1,$A$152, ""))</f>
        <v/>
      </c>
      <c r="G155" s="10" t="str">
        <f>IF($A$152="","",IF(VLOOKUP($A$152,Samples!$A$3:$D$100,2,FALSE)='Intermediate Lookups'!$A4&amp;'Intermediate Lookups'!H$1,$A$152, ""))</f>
        <v/>
      </c>
      <c r="H155" s="10" t="str">
        <f>IF($A$152="","",IF(VLOOKUP($A$152,Samples!$A$3:$D$100,2,FALSE)='Intermediate Lookups'!$A4&amp;'Intermediate Lookups'!I$1,$A$152, ""))</f>
        <v/>
      </c>
      <c r="I155" s="10" t="str">
        <f>IF($A$152="","",IF(VLOOKUP($A$152,Samples!$A$3:$D$100,2,FALSE)='Intermediate Lookups'!$A4&amp;'Intermediate Lookups'!J$1,$A$152, ""))</f>
        <v/>
      </c>
      <c r="J155" s="10" t="str">
        <f>IF($A$152="","",IF(VLOOKUP($A$152,Samples!$A$3:$D$100,2,FALSE)='Intermediate Lookups'!$A4&amp;'Intermediate Lookups'!K$1,$A$152, ""))</f>
        <v/>
      </c>
      <c r="K155" s="10" t="str">
        <f>IF($A$152="","",IF(VLOOKUP($A$152,Samples!$A$3:$D$100,2,FALSE)='Intermediate Lookups'!$A4&amp;'Intermediate Lookups'!L$1,$A$152, ""))</f>
        <v/>
      </c>
      <c r="L155" s="10" t="str">
        <f>IF($A$152="","",IF(VLOOKUP($A$152,Samples!$A$3:$D$100,2,FALSE)='Intermediate Lookups'!$A4&amp;'Intermediate Lookups'!M$1,$A$152, ""))</f>
        <v/>
      </c>
    </row>
    <row r="156" spans="1:12" x14ac:dyDescent="0.25">
      <c r="A156" s="10" t="str">
        <f>IF($A$152="","",IF(VLOOKUP($A$152,Samples!$A$3:$D$100,2,FALSE)='Intermediate Lookups'!$A5&amp;'Intermediate Lookups'!B$1,$A$152, ""))</f>
        <v/>
      </c>
      <c r="B156" s="10" t="str">
        <f>IF($A$152="","",IF(VLOOKUP($A$152,Samples!$A$3:$D$100,2,FALSE)='Intermediate Lookups'!$A5&amp;'Intermediate Lookups'!C$1,$A$152, ""))</f>
        <v/>
      </c>
      <c r="C156" s="10" t="str">
        <f>IF($A$152="","",IF(VLOOKUP($A$152,Samples!$A$3:$D$100,2,FALSE)='Intermediate Lookups'!$A5&amp;'Intermediate Lookups'!D$1,$A$152, ""))</f>
        <v/>
      </c>
      <c r="D156" s="10" t="str">
        <f>IF($A$152="","",IF(VLOOKUP($A$152,Samples!$A$3:$D$100,2,FALSE)='Intermediate Lookups'!$A5&amp;'Intermediate Lookups'!E$1,$A$152, ""))</f>
        <v/>
      </c>
      <c r="E156" s="10" t="str">
        <f>IF($A$152="","",IF(VLOOKUP($A$152,Samples!$A$3:$D$100,2,FALSE)='Intermediate Lookups'!$A5&amp;'Intermediate Lookups'!F$1,$A$152, ""))</f>
        <v>grip</v>
      </c>
      <c r="F156" s="10" t="str">
        <f>IF($A$152="","",IF(VLOOKUP($A$152,Samples!$A$3:$D$100,2,FALSE)='Intermediate Lookups'!$A5&amp;'Intermediate Lookups'!G$1,$A$152, ""))</f>
        <v/>
      </c>
      <c r="G156" s="10" t="str">
        <f>IF($A$152="","",IF(VLOOKUP($A$152,Samples!$A$3:$D$100,2,FALSE)='Intermediate Lookups'!$A5&amp;'Intermediate Lookups'!H$1,$A$152, ""))</f>
        <v/>
      </c>
      <c r="H156" s="10" t="str">
        <f>IF($A$152="","",IF(VLOOKUP($A$152,Samples!$A$3:$D$100,2,FALSE)='Intermediate Lookups'!$A5&amp;'Intermediate Lookups'!I$1,$A$152, ""))</f>
        <v/>
      </c>
      <c r="I156" s="10" t="str">
        <f>IF($A$152="","",IF(VLOOKUP($A$152,Samples!$A$3:$D$100,2,FALSE)='Intermediate Lookups'!$A5&amp;'Intermediate Lookups'!J$1,$A$152, ""))</f>
        <v/>
      </c>
      <c r="J156" s="10" t="str">
        <f>IF($A$152="","",IF(VLOOKUP($A$152,Samples!$A$3:$D$100,2,FALSE)='Intermediate Lookups'!$A5&amp;'Intermediate Lookups'!K$1,$A$152, ""))</f>
        <v/>
      </c>
      <c r="K156" s="10" t="str">
        <f>IF($A$152="","",IF(VLOOKUP($A$152,Samples!$A$3:$D$100,2,FALSE)='Intermediate Lookups'!$A5&amp;'Intermediate Lookups'!L$1,$A$152, ""))</f>
        <v/>
      </c>
      <c r="L156" s="10" t="str">
        <f>IF($A$152="","",IF(VLOOKUP($A$152,Samples!$A$3:$D$100,2,FALSE)='Intermediate Lookups'!$A5&amp;'Intermediate Lookups'!M$1,$A$152, ""))</f>
        <v/>
      </c>
    </row>
    <row r="157" spans="1:12" x14ac:dyDescent="0.25">
      <c r="A157" s="10" t="str">
        <f>IF($A$152="","",IF(VLOOKUP($A$152,Samples!$A$3:$D$100,2,FALSE)='Intermediate Lookups'!$A6&amp;'Intermediate Lookups'!B$1,$A$152, ""))</f>
        <v/>
      </c>
      <c r="B157" s="10" t="str">
        <f>IF($A$152="","",IF(VLOOKUP($A$152,Samples!$A$3:$D$100,2,FALSE)='Intermediate Lookups'!$A6&amp;'Intermediate Lookups'!C$1,$A$152, ""))</f>
        <v/>
      </c>
      <c r="C157" s="10" t="str">
        <f>IF($A$152="","",IF(VLOOKUP($A$152,Samples!$A$3:$D$100,2,FALSE)='Intermediate Lookups'!$A6&amp;'Intermediate Lookups'!D$1,$A$152, ""))</f>
        <v/>
      </c>
      <c r="D157" s="10" t="str">
        <f>IF($A$152="","",IF(VLOOKUP($A$152,Samples!$A$3:$D$100,2,FALSE)='Intermediate Lookups'!$A6&amp;'Intermediate Lookups'!E$1,$A$152, ""))</f>
        <v/>
      </c>
      <c r="E157" s="10" t="str">
        <f>IF($A$152="","",IF(VLOOKUP($A$152,Samples!$A$3:$D$100,2,FALSE)='Intermediate Lookups'!$A6&amp;'Intermediate Lookups'!F$1,$A$152, ""))</f>
        <v/>
      </c>
      <c r="F157" s="10" t="str">
        <f>IF($A$152="","",IF(VLOOKUP($A$152,Samples!$A$3:$D$100,2,FALSE)='Intermediate Lookups'!$A6&amp;'Intermediate Lookups'!G$1,$A$152, ""))</f>
        <v/>
      </c>
      <c r="G157" s="10" t="str">
        <f>IF($A$152="","",IF(VLOOKUP($A$152,Samples!$A$3:$D$100,2,FALSE)='Intermediate Lookups'!$A6&amp;'Intermediate Lookups'!H$1,$A$152, ""))</f>
        <v/>
      </c>
      <c r="H157" s="10" t="str">
        <f>IF($A$152="","",IF(VLOOKUP($A$152,Samples!$A$3:$D$100,2,FALSE)='Intermediate Lookups'!$A6&amp;'Intermediate Lookups'!I$1,$A$152, ""))</f>
        <v/>
      </c>
      <c r="I157" s="10" t="str">
        <f>IF($A$152="","",IF(VLOOKUP($A$152,Samples!$A$3:$D$100,2,FALSE)='Intermediate Lookups'!$A6&amp;'Intermediate Lookups'!J$1,$A$152, ""))</f>
        <v/>
      </c>
      <c r="J157" s="10" t="str">
        <f>IF($A$152="","",IF(VLOOKUP($A$152,Samples!$A$3:$D$100,2,FALSE)='Intermediate Lookups'!$A6&amp;'Intermediate Lookups'!K$1,$A$152, ""))</f>
        <v/>
      </c>
      <c r="K157" s="10" t="str">
        <f>IF($A$152="","",IF(VLOOKUP($A$152,Samples!$A$3:$D$100,2,FALSE)='Intermediate Lookups'!$A6&amp;'Intermediate Lookups'!L$1,$A$152, ""))</f>
        <v/>
      </c>
      <c r="L157" s="10" t="str">
        <f>IF($A$152="","",IF(VLOOKUP($A$152,Samples!$A$3:$D$100,2,FALSE)='Intermediate Lookups'!$A6&amp;'Intermediate Lookups'!M$1,$A$152, ""))</f>
        <v/>
      </c>
    </row>
    <row r="158" spans="1:12" x14ac:dyDescent="0.25">
      <c r="A158" s="10" t="str">
        <f>IF($A$152="","",IF(VLOOKUP($A$152,Samples!$A$3:$D$100,2,FALSE)='Intermediate Lookups'!$A7&amp;'Intermediate Lookups'!B$1,$A$152, ""))</f>
        <v/>
      </c>
      <c r="B158" s="10" t="str">
        <f>IF($A$152="","",IF(VLOOKUP($A$152,Samples!$A$3:$D$100,2,FALSE)='Intermediate Lookups'!$A7&amp;'Intermediate Lookups'!C$1,$A$152, ""))</f>
        <v/>
      </c>
      <c r="C158" s="10" t="str">
        <f>IF($A$152="","",IF(VLOOKUP($A$152,Samples!$A$3:$D$100,2,FALSE)='Intermediate Lookups'!$A7&amp;'Intermediate Lookups'!D$1,$A$152, ""))</f>
        <v/>
      </c>
      <c r="D158" s="10" t="str">
        <f>IF($A$152="","",IF(VLOOKUP($A$152,Samples!$A$3:$D$100,2,FALSE)='Intermediate Lookups'!$A7&amp;'Intermediate Lookups'!E$1,$A$152, ""))</f>
        <v/>
      </c>
      <c r="E158" s="10" t="str">
        <f>IF($A$152="","",IF(VLOOKUP($A$152,Samples!$A$3:$D$100,2,FALSE)='Intermediate Lookups'!$A7&amp;'Intermediate Lookups'!F$1,$A$152, ""))</f>
        <v/>
      </c>
      <c r="F158" s="10" t="str">
        <f>IF($A$152="","",IF(VLOOKUP($A$152,Samples!$A$3:$D$100,2,FALSE)='Intermediate Lookups'!$A7&amp;'Intermediate Lookups'!G$1,$A$152, ""))</f>
        <v/>
      </c>
      <c r="G158" s="10" t="str">
        <f>IF($A$152="","",IF(VLOOKUP($A$152,Samples!$A$3:$D$100,2,FALSE)='Intermediate Lookups'!$A7&amp;'Intermediate Lookups'!H$1,$A$152, ""))</f>
        <v/>
      </c>
      <c r="H158" s="10" t="str">
        <f>IF($A$152="","",IF(VLOOKUP($A$152,Samples!$A$3:$D$100,2,FALSE)='Intermediate Lookups'!$A7&amp;'Intermediate Lookups'!I$1,$A$152, ""))</f>
        <v/>
      </c>
      <c r="I158" s="10" t="str">
        <f>IF($A$152="","",IF(VLOOKUP($A$152,Samples!$A$3:$D$100,2,FALSE)='Intermediate Lookups'!$A7&amp;'Intermediate Lookups'!J$1,$A$152, ""))</f>
        <v/>
      </c>
      <c r="J158" s="10" t="str">
        <f>IF($A$152="","",IF(VLOOKUP($A$152,Samples!$A$3:$D$100,2,FALSE)='Intermediate Lookups'!$A7&amp;'Intermediate Lookups'!K$1,$A$152, ""))</f>
        <v/>
      </c>
      <c r="K158" s="10" t="str">
        <f>IF($A$152="","",IF(VLOOKUP($A$152,Samples!$A$3:$D$100,2,FALSE)='Intermediate Lookups'!$A7&amp;'Intermediate Lookups'!L$1,$A$152, ""))</f>
        <v/>
      </c>
      <c r="L158" s="10" t="str">
        <f>IF($A$152="","",IF(VLOOKUP($A$152,Samples!$A$3:$D$100,2,FALSE)='Intermediate Lookups'!$A7&amp;'Intermediate Lookups'!M$1,$A$152, ""))</f>
        <v/>
      </c>
    </row>
    <row r="159" spans="1:12" x14ac:dyDescent="0.25">
      <c r="A159" s="10" t="str">
        <f>IF($A$152="","",IF(VLOOKUP($A$152,Samples!$A$3:$D$100,2,FALSE)='Intermediate Lookups'!$A8&amp;'Intermediate Lookups'!B$1,$A$152, ""))</f>
        <v/>
      </c>
      <c r="B159" s="10" t="str">
        <f>IF($A$152="","",IF(VLOOKUP($A$152,Samples!$A$3:$D$100,2,FALSE)='Intermediate Lookups'!$A8&amp;'Intermediate Lookups'!C$1,$A$152, ""))</f>
        <v/>
      </c>
      <c r="C159" s="10" t="str">
        <f>IF($A$152="","",IF(VLOOKUP($A$152,Samples!$A$3:$D$100,2,FALSE)='Intermediate Lookups'!$A8&amp;'Intermediate Lookups'!D$1,$A$152, ""))</f>
        <v/>
      </c>
      <c r="D159" s="10" t="str">
        <f>IF($A$152="","",IF(VLOOKUP($A$152,Samples!$A$3:$D$100,2,FALSE)='Intermediate Lookups'!$A8&amp;'Intermediate Lookups'!E$1,$A$152, ""))</f>
        <v/>
      </c>
      <c r="E159" s="10" t="str">
        <f>IF($A$152="","",IF(VLOOKUP($A$152,Samples!$A$3:$D$100,2,FALSE)='Intermediate Lookups'!$A8&amp;'Intermediate Lookups'!F$1,$A$152, ""))</f>
        <v/>
      </c>
      <c r="F159" s="10" t="str">
        <f>IF($A$152="","",IF(VLOOKUP($A$152,Samples!$A$3:$D$100,2,FALSE)='Intermediate Lookups'!$A8&amp;'Intermediate Lookups'!G$1,$A$152, ""))</f>
        <v/>
      </c>
      <c r="G159" s="10" t="str">
        <f>IF($A$152="","",IF(VLOOKUP($A$152,Samples!$A$3:$D$100,2,FALSE)='Intermediate Lookups'!$A8&amp;'Intermediate Lookups'!H$1,$A$152, ""))</f>
        <v/>
      </c>
      <c r="H159" s="10" t="str">
        <f>IF($A$152="","",IF(VLOOKUP($A$152,Samples!$A$3:$D$100,2,FALSE)='Intermediate Lookups'!$A8&amp;'Intermediate Lookups'!I$1,$A$152, ""))</f>
        <v/>
      </c>
      <c r="I159" s="10" t="str">
        <f>IF($A$152="","",IF(VLOOKUP($A$152,Samples!$A$3:$D$100,2,FALSE)='Intermediate Lookups'!$A8&amp;'Intermediate Lookups'!J$1,$A$152, ""))</f>
        <v/>
      </c>
      <c r="J159" s="10" t="str">
        <f>IF($A$152="","",IF(VLOOKUP($A$152,Samples!$A$3:$D$100,2,FALSE)='Intermediate Lookups'!$A8&amp;'Intermediate Lookups'!K$1,$A$152, ""))</f>
        <v/>
      </c>
      <c r="K159" s="10" t="str">
        <f>IF($A$152="","",IF(VLOOKUP($A$152,Samples!$A$3:$D$100,2,FALSE)='Intermediate Lookups'!$A8&amp;'Intermediate Lookups'!L$1,$A$152, ""))</f>
        <v/>
      </c>
      <c r="L159" s="10" t="str">
        <f>IF($A$152="","",IF(VLOOKUP($A$152,Samples!$A$3:$D$100,2,FALSE)='Intermediate Lookups'!$A8&amp;'Intermediate Lookups'!M$1,$A$152, ""))</f>
        <v/>
      </c>
    </row>
    <row r="160" spans="1:12" x14ac:dyDescent="0.25">
      <c r="A160" s="10" t="str">
        <f>IF($A$152="","",IF(VLOOKUP($A$152,Samples!$A$3:$D$100,2,FALSE)='Intermediate Lookups'!$A9&amp;'Intermediate Lookups'!B$1,$A$152, ""))</f>
        <v/>
      </c>
      <c r="B160" s="10" t="str">
        <f>IF($A$152="","",IF(VLOOKUP($A$152,Samples!$A$3:$D$100,2,FALSE)='Intermediate Lookups'!$A9&amp;'Intermediate Lookups'!C$1,$A$152, ""))</f>
        <v/>
      </c>
      <c r="C160" s="10" t="str">
        <f>IF($A$152="","",IF(VLOOKUP($A$152,Samples!$A$3:$D$100,2,FALSE)='Intermediate Lookups'!$A9&amp;'Intermediate Lookups'!D$1,$A$152, ""))</f>
        <v/>
      </c>
      <c r="D160" s="10" t="str">
        <f>IF($A$152="","",IF(VLOOKUP($A$152,Samples!$A$3:$D$100,2,FALSE)='Intermediate Lookups'!$A9&amp;'Intermediate Lookups'!E$1,$A$152, ""))</f>
        <v/>
      </c>
      <c r="E160" s="10" t="str">
        <f>IF($A$152="","",IF(VLOOKUP($A$152,Samples!$A$3:$D$100,2,FALSE)='Intermediate Lookups'!$A9&amp;'Intermediate Lookups'!F$1,$A$152, ""))</f>
        <v/>
      </c>
      <c r="F160" s="10" t="str">
        <f>IF($A$152="","",IF(VLOOKUP($A$152,Samples!$A$3:$D$100,2,FALSE)='Intermediate Lookups'!$A9&amp;'Intermediate Lookups'!G$1,$A$152, ""))</f>
        <v/>
      </c>
      <c r="G160" s="10" t="str">
        <f>IF($A$152="","",IF(VLOOKUP($A$152,Samples!$A$3:$D$100,2,FALSE)='Intermediate Lookups'!$A9&amp;'Intermediate Lookups'!H$1,$A$152, ""))</f>
        <v/>
      </c>
      <c r="H160" s="10" t="str">
        <f>IF($A$152="","",IF(VLOOKUP($A$152,Samples!$A$3:$D$100,2,FALSE)='Intermediate Lookups'!$A9&amp;'Intermediate Lookups'!I$1,$A$152, ""))</f>
        <v/>
      </c>
      <c r="I160" s="10" t="str">
        <f>IF($A$152="","",IF(VLOOKUP($A$152,Samples!$A$3:$D$100,2,FALSE)='Intermediate Lookups'!$A9&amp;'Intermediate Lookups'!J$1,$A$152, ""))</f>
        <v/>
      </c>
      <c r="J160" s="10" t="str">
        <f>IF($A$152="","",IF(VLOOKUP($A$152,Samples!$A$3:$D$100,2,FALSE)='Intermediate Lookups'!$A9&amp;'Intermediate Lookups'!K$1,$A$152, ""))</f>
        <v/>
      </c>
      <c r="K160" s="10" t="str">
        <f>IF($A$152="","",IF(VLOOKUP($A$152,Samples!$A$3:$D$100,2,FALSE)='Intermediate Lookups'!$A9&amp;'Intermediate Lookups'!L$1,$A$152, ""))</f>
        <v/>
      </c>
      <c r="L160" s="10" t="str">
        <f>IF($A$152="","",IF(VLOOKUP($A$152,Samples!$A$3:$D$100,2,FALSE)='Intermediate Lookups'!$A9&amp;'Intermediate Lookups'!M$1,$A$152, ""))</f>
        <v/>
      </c>
    </row>
    <row r="162" spans="1:12" x14ac:dyDescent="0.25">
      <c r="A162" t="str">
        <f>IF(ISBLANK(Samples!A19),IF(OR(A152="",A152=Samples!$A$100,ISBLANK(Samples!A100)),"",Samples!$A$100),Samples!A19)</f>
        <v>hi</v>
      </c>
      <c r="B162">
        <f>IF(A162="","",VLOOKUP(A162,Samples!$A$3:$D$100,4,FALSE))</f>
        <v>2.15</v>
      </c>
    </row>
    <row r="163" spans="1:12" x14ac:dyDescent="0.25">
      <c r="A163" s="10" t="str">
        <f>IF($A$162="","",IF(VLOOKUP($A$162,Samples!$A$3:$D$100,2,FALSE)='Intermediate Lookups'!$A2&amp;'Intermediate Lookups'!B$1,$A$162, ""))</f>
        <v/>
      </c>
      <c r="B163" s="10" t="str">
        <f>IF($A$162="","",IF(VLOOKUP($A$162,Samples!$A$3:$D$100,2,FALSE)='Intermediate Lookups'!$A2&amp;'Intermediate Lookups'!C$1,$A$162, ""))</f>
        <v/>
      </c>
      <c r="C163" s="10" t="str">
        <f>IF($A$162="","",IF(VLOOKUP($A$162,Samples!$A$3:$D$100,2,FALSE)='Intermediate Lookups'!$A2&amp;'Intermediate Lookups'!D$1,$A$162, ""))</f>
        <v/>
      </c>
      <c r="D163" s="10" t="str">
        <f>IF($A$162="","",IF(VLOOKUP($A$162,Samples!$A$3:$D$100,2,FALSE)='Intermediate Lookups'!$A2&amp;'Intermediate Lookups'!E$1,$A$162, ""))</f>
        <v/>
      </c>
      <c r="E163" s="10" t="str">
        <f>IF($A$162="","",IF(VLOOKUP($A$162,Samples!$A$3:$D$100,2,FALSE)='Intermediate Lookups'!$A2&amp;'Intermediate Lookups'!F$1,$A$162, ""))</f>
        <v/>
      </c>
      <c r="F163" s="10" t="str">
        <f>IF($A$162="","",IF(VLOOKUP($A$162,Samples!$A$3:$D$100,2,FALSE)='Intermediate Lookups'!$A2&amp;'Intermediate Lookups'!G$1,$A$162, ""))</f>
        <v/>
      </c>
      <c r="G163" s="10" t="str">
        <f>IF($A$162="","",IF(VLOOKUP($A$162,Samples!$A$3:$D$100,2,FALSE)='Intermediate Lookups'!$A2&amp;'Intermediate Lookups'!H$1,$A$162, ""))</f>
        <v/>
      </c>
      <c r="H163" s="10" t="str">
        <f>IF($A$162="","",IF(VLOOKUP($A$162,Samples!$A$3:$D$100,2,FALSE)='Intermediate Lookups'!$A2&amp;'Intermediate Lookups'!I$1,$A$162, ""))</f>
        <v/>
      </c>
      <c r="I163" s="10" t="str">
        <f>IF($A$162="","",IF(VLOOKUP($A$162,Samples!$A$3:$D$100,2,FALSE)='Intermediate Lookups'!$A2&amp;'Intermediate Lookups'!J$1,$A$162, ""))</f>
        <v/>
      </c>
      <c r="J163" s="10" t="str">
        <f>IF($A$162="","",IF(VLOOKUP($A$162,Samples!$A$3:$D$100,2,FALSE)='Intermediate Lookups'!$A2&amp;'Intermediate Lookups'!K$1,$A$162, ""))</f>
        <v/>
      </c>
      <c r="K163" s="10" t="str">
        <f>IF($A$162="","",IF(VLOOKUP($A$162,Samples!$A$3:$D$100,2,FALSE)='Intermediate Lookups'!$A2&amp;'Intermediate Lookups'!L$1,$A$162, ""))</f>
        <v/>
      </c>
      <c r="L163" s="10" t="str">
        <f>IF($A$162="","",IF(VLOOKUP($A$162,Samples!$A$3:$D$100,2,FALSE)='Intermediate Lookups'!$A2&amp;'Intermediate Lookups'!M$1,$A$162, ""))</f>
        <v/>
      </c>
    </row>
    <row r="164" spans="1:12" x14ac:dyDescent="0.25">
      <c r="A164" s="10" t="str">
        <f>IF($A$162="","",IF(VLOOKUP($A$162,Samples!$A$3:$D$100,2,FALSE)='Intermediate Lookups'!$A3&amp;'Intermediate Lookups'!B$1,$A$162, ""))</f>
        <v/>
      </c>
      <c r="B164" s="10" t="str">
        <f>IF($A$162="","",IF(VLOOKUP($A$162,Samples!$A$3:$D$100,2,FALSE)='Intermediate Lookups'!$A3&amp;'Intermediate Lookups'!C$1,$A$162, ""))</f>
        <v/>
      </c>
      <c r="C164" s="10" t="str">
        <f>IF($A$162="","",IF(VLOOKUP($A$162,Samples!$A$3:$D$100,2,FALSE)='Intermediate Lookups'!$A3&amp;'Intermediate Lookups'!D$1,$A$162, ""))</f>
        <v/>
      </c>
      <c r="D164" s="10" t="str">
        <f>IF($A$162="","",IF(VLOOKUP($A$162,Samples!$A$3:$D$100,2,FALSE)='Intermediate Lookups'!$A3&amp;'Intermediate Lookups'!E$1,$A$162, ""))</f>
        <v/>
      </c>
      <c r="E164" s="10" t="str">
        <f>IF($A$162="","",IF(VLOOKUP($A$162,Samples!$A$3:$D$100,2,FALSE)='Intermediate Lookups'!$A3&amp;'Intermediate Lookups'!F$1,$A$162, ""))</f>
        <v/>
      </c>
      <c r="F164" s="10" t="str">
        <f>IF($A$162="","",IF(VLOOKUP($A$162,Samples!$A$3:$D$100,2,FALSE)='Intermediate Lookups'!$A3&amp;'Intermediate Lookups'!G$1,$A$162, ""))</f>
        <v/>
      </c>
      <c r="G164" s="10" t="str">
        <f>IF($A$162="","",IF(VLOOKUP($A$162,Samples!$A$3:$D$100,2,FALSE)='Intermediate Lookups'!$A3&amp;'Intermediate Lookups'!H$1,$A$162, ""))</f>
        <v/>
      </c>
      <c r="H164" s="10" t="str">
        <f>IF($A$162="","",IF(VLOOKUP($A$162,Samples!$A$3:$D$100,2,FALSE)='Intermediate Lookups'!$A3&amp;'Intermediate Lookups'!I$1,$A$162, ""))</f>
        <v/>
      </c>
      <c r="I164" s="10" t="str">
        <f>IF($A$162="","",IF(VLOOKUP($A$162,Samples!$A$3:$D$100,2,FALSE)='Intermediate Lookups'!$A3&amp;'Intermediate Lookups'!J$1,$A$162, ""))</f>
        <v/>
      </c>
      <c r="J164" s="10" t="str">
        <f>IF($A$162="","",IF(VLOOKUP($A$162,Samples!$A$3:$D$100,2,FALSE)='Intermediate Lookups'!$A3&amp;'Intermediate Lookups'!K$1,$A$162, ""))</f>
        <v/>
      </c>
      <c r="K164" s="10" t="str">
        <f>IF($A$162="","",IF(VLOOKUP($A$162,Samples!$A$3:$D$100,2,FALSE)='Intermediate Lookups'!$A3&amp;'Intermediate Lookups'!L$1,$A$162, ""))</f>
        <v/>
      </c>
      <c r="L164" s="10" t="str">
        <f>IF($A$162="","",IF(VLOOKUP($A$162,Samples!$A$3:$D$100,2,FALSE)='Intermediate Lookups'!$A3&amp;'Intermediate Lookups'!M$1,$A$162, ""))</f>
        <v/>
      </c>
    </row>
    <row r="165" spans="1:12" x14ac:dyDescent="0.25">
      <c r="A165" s="10" t="str">
        <f>IF($A$162="","",IF(VLOOKUP($A$162,Samples!$A$3:$D$100,2,FALSE)='Intermediate Lookups'!$A4&amp;'Intermediate Lookups'!B$1,$A$162, ""))</f>
        <v/>
      </c>
      <c r="B165" s="10" t="str">
        <f>IF($A$162="","",IF(VLOOKUP($A$162,Samples!$A$3:$D$100,2,FALSE)='Intermediate Lookups'!$A4&amp;'Intermediate Lookups'!C$1,$A$162, ""))</f>
        <v/>
      </c>
      <c r="C165" s="10" t="str">
        <f>IF($A$162="","",IF(VLOOKUP($A$162,Samples!$A$3:$D$100,2,FALSE)='Intermediate Lookups'!$A4&amp;'Intermediate Lookups'!D$1,$A$162, ""))</f>
        <v/>
      </c>
      <c r="D165" s="10" t="str">
        <f>IF($A$162="","",IF(VLOOKUP($A$162,Samples!$A$3:$D$100,2,FALSE)='Intermediate Lookups'!$A4&amp;'Intermediate Lookups'!E$1,$A$162, ""))</f>
        <v/>
      </c>
      <c r="E165" s="10" t="str">
        <f>IF($A$162="","",IF(VLOOKUP($A$162,Samples!$A$3:$D$100,2,FALSE)='Intermediate Lookups'!$A4&amp;'Intermediate Lookups'!F$1,$A$162, ""))</f>
        <v/>
      </c>
      <c r="F165" s="10" t="str">
        <f>IF($A$162="","",IF(VLOOKUP($A$162,Samples!$A$3:$D$100,2,FALSE)='Intermediate Lookups'!$A4&amp;'Intermediate Lookups'!G$1,$A$162, ""))</f>
        <v/>
      </c>
      <c r="G165" s="10" t="str">
        <f>IF($A$162="","",IF(VLOOKUP($A$162,Samples!$A$3:$D$100,2,FALSE)='Intermediate Lookups'!$A4&amp;'Intermediate Lookups'!H$1,$A$162, ""))</f>
        <v/>
      </c>
      <c r="H165" s="10" t="str">
        <f>IF($A$162="","",IF(VLOOKUP($A$162,Samples!$A$3:$D$100,2,FALSE)='Intermediate Lookups'!$A4&amp;'Intermediate Lookups'!I$1,$A$162, ""))</f>
        <v/>
      </c>
      <c r="I165" s="10" t="str">
        <f>IF($A$162="","",IF(VLOOKUP($A$162,Samples!$A$3:$D$100,2,FALSE)='Intermediate Lookups'!$A4&amp;'Intermediate Lookups'!J$1,$A$162, ""))</f>
        <v/>
      </c>
      <c r="J165" s="10" t="str">
        <f>IF($A$162="","",IF(VLOOKUP($A$162,Samples!$A$3:$D$100,2,FALSE)='Intermediate Lookups'!$A4&amp;'Intermediate Lookups'!K$1,$A$162, ""))</f>
        <v/>
      </c>
      <c r="K165" s="10" t="str">
        <f>IF($A$162="","",IF(VLOOKUP($A$162,Samples!$A$3:$D$100,2,FALSE)='Intermediate Lookups'!$A4&amp;'Intermediate Lookups'!L$1,$A$162, ""))</f>
        <v/>
      </c>
      <c r="L165" s="10" t="str">
        <f>IF($A$162="","",IF(VLOOKUP($A$162,Samples!$A$3:$D$100,2,FALSE)='Intermediate Lookups'!$A4&amp;'Intermediate Lookups'!M$1,$A$162, ""))</f>
        <v/>
      </c>
    </row>
    <row r="166" spans="1:12" x14ac:dyDescent="0.25">
      <c r="A166" s="10" t="str">
        <f>IF($A$162="","",IF(VLOOKUP($A$162,Samples!$A$3:$D$100,2,FALSE)='Intermediate Lookups'!$A5&amp;'Intermediate Lookups'!B$1,$A$162, ""))</f>
        <v/>
      </c>
      <c r="B166" s="10" t="str">
        <f>IF($A$162="","",IF(VLOOKUP($A$162,Samples!$A$3:$D$100,2,FALSE)='Intermediate Lookups'!$A5&amp;'Intermediate Lookups'!C$1,$A$162, ""))</f>
        <v/>
      </c>
      <c r="C166" s="10" t="str">
        <f>IF($A$162="","",IF(VLOOKUP($A$162,Samples!$A$3:$D$100,2,FALSE)='Intermediate Lookups'!$A5&amp;'Intermediate Lookups'!D$1,$A$162, ""))</f>
        <v/>
      </c>
      <c r="D166" s="10" t="str">
        <f>IF($A$162="","",IF(VLOOKUP($A$162,Samples!$A$3:$D$100,2,FALSE)='Intermediate Lookups'!$A5&amp;'Intermediate Lookups'!E$1,$A$162, ""))</f>
        <v/>
      </c>
      <c r="E166" s="10" t="str">
        <f>IF($A$162="","",IF(VLOOKUP($A$162,Samples!$A$3:$D$100,2,FALSE)='Intermediate Lookups'!$A5&amp;'Intermediate Lookups'!F$1,$A$162, ""))</f>
        <v/>
      </c>
      <c r="F166" s="10" t="str">
        <f>IF($A$162="","",IF(VLOOKUP($A$162,Samples!$A$3:$D$100,2,FALSE)='Intermediate Lookups'!$A5&amp;'Intermediate Lookups'!G$1,$A$162, ""))</f>
        <v/>
      </c>
      <c r="G166" s="10" t="str">
        <f>IF($A$162="","",IF(VLOOKUP($A$162,Samples!$A$3:$D$100,2,FALSE)='Intermediate Lookups'!$A5&amp;'Intermediate Lookups'!H$1,$A$162, ""))</f>
        <v/>
      </c>
      <c r="H166" s="10" t="str">
        <f>IF($A$162="","",IF(VLOOKUP($A$162,Samples!$A$3:$D$100,2,FALSE)='Intermediate Lookups'!$A5&amp;'Intermediate Lookups'!I$1,$A$162, ""))</f>
        <v/>
      </c>
      <c r="I166" s="10" t="str">
        <f>IF($A$162="","",IF(VLOOKUP($A$162,Samples!$A$3:$D$100,2,FALSE)='Intermediate Lookups'!$A5&amp;'Intermediate Lookups'!J$1,$A$162, ""))</f>
        <v/>
      </c>
      <c r="J166" s="10" t="str">
        <f>IF($A$162="","",IF(VLOOKUP($A$162,Samples!$A$3:$D$100,2,FALSE)='Intermediate Lookups'!$A5&amp;'Intermediate Lookups'!K$1,$A$162, ""))</f>
        <v/>
      </c>
      <c r="K166" s="10" t="str">
        <f>IF($A$162="","",IF(VLOOKUP($A$162,Samples!$A$3:$D$100,2,FALSE)='Intermediate Lookups'!$A5&amp;'Intermediate Lookups'!L$1,$A$162, ""))</f>
        <v/>
      </c>
      <c r="L166" s="10" t="str">
        <f>IF($A$162="","",IF(VLOOKUP($A$162,Samples!$A$3:$D$100,2,FALSE)='Intermediate Lookups'!$A5&amp;'Intermediate Lookups'!M$1,$A$162, ""))</f>
        <v/>
      </c>
    </row>
    <row r="167" spans="1:12" x14ac:dyDescent="0.25">
      <c r="A167" s="10" t="str">
        <f>IF($A$162="","",IF(VLOOKUP($A$162,Samples!$A$3:$D$100,2,FALSE)='Intermediate Lookups'!$A6&amp;'Intermediate Lookups'!B$1,$A$162, ""))</f>
        <v/>
      </c>
      <c r="B167" s="10" t="str">
        <f>IF($A$162="","",IF(VLOOKUP($A$162,Samples!$A$3:$D$100,2,FALSE)='Intermediate Lookups'!$A6&amp;'Intermediate Lookups'!C$1,$A$162, ""))</f>
        <v/>
      </c>
      <c r="C167" s="10" t="str">
        <f>IF($A$162="","",IF(VLOOKUP($A$162,Samples!$A$3:$D$100,2,FALSE)='Intermediate Lookups'!$A6&amp;'Intermediate Lookups'!D$1,$A$162, ""))</f>
        <v/>
      </c>
      <c r="D167" s="10" t="str">
        <f>IF($A$162="","",IF(VLOOKUP($A$162,Samples!$A$3:$D$100,2,FALSE)='Intermediate Lookups'!$A6&amp;'Intermediate Lookups'!E$1,$A$162, ""))</f>
        <v/>
      </c>
      <c r="E167" s="10" t="str">
        <f>IF($A$162="","",IF(VLOOKUP($A$162,Samples!$A$3:$D$100,2,FALSE)='Intermediate Lookups'!$A6&amp;'Intermediate Lookups'!F$1,$A$162, ""))</f>
        <v>hi</v>
      </c>
      <c r="F167" s="10" t="str">
        <f>IF($A$162="","",IF(VLOOKUP($A$162,Samples!$A$3:$D$100,2,FALSE)='Intermediate Lookups'!$A6&amp;'Intermediate Lookups'!G$1,$A$162, ""))</f>
        <v/>
      </c>
      <c r="G167" s="10" t="str">
        <f>IF($A$162="","",IF(VLOOKUP($A$162,Samples!$A$3:$D$100,2,FALSE)='Intermediate Lookups'!$A6&amp;'Intermediate Lookups'!H$1,$A$162, ""))</f>
        <v/>
      </c>
      <c r="H167" s="10" t="str">
        <f>IF($A$162="","",IF(VLOOKUP($A$162,Samples!$A$3:$D$100,2,FALSE)='Intermediate Lookups'!$A6&amp;'Intermediate Lookups'!I$1,$A$162, ""))</f>
        <v/>
      </c>
      <c r="I167" s="10" t="str">
        <f>IF($A$162="","",IF(VLOOKUP($A$162,Samples!$A$3:$D$100,2,FALSE)='Intermediate Lookups'!$A6&amp;'Intermediate Lookups'!J$1,$A$162, ""))</f>
        <v/>
      </c>
      <c r="J167" s="10" t="str">
        <f>IF($A$162="","",IF(VLOOKUP($A$162,Samples!$A$3:$D$100,2,FALSE)='Intermediate Lookups'!$A6&amp;'Intermediate Lookups'!K$1,$A$162, ""))</f>
        <v/>
      </c>
      <c r="K167" s="10" t="str">
        <f>IF($A$162="","",IF(VLOOKUP($A$162,Samples!$A$3:$D$100,2,FALSE)='Intermediate Lookups'!$A6&amp;'Intermediate Lookups'!L$1,$A$162, ""))</f>
        <v/>
      </c>
      <c r="L167" s="10" t="str">
        <f>IF($A$162="","",IF(VLOOKUP($A$162,Samples!$A$3:$D$100,2,FALSE)='Intermediate Lookups'!$A6&amp;'Intermediate Lookups'!M$1,$A$162, ""))</f>
        <v/>
      </c>
    </row>
    <row r="168" spans="1:12" x14ac:dyDescent="0.25">
      <c r="A168" s="10" t="str">
        <f>IF($A$162="","",IF(VLOOKUP($A$162,Samples!$A$3:$D$100,2,FALSE)='Intermediate Lookups'!$A7&amp;'Intermediate Lookups'!B$1,$A$162, ""))</f>
        <v/>
      </c>
      <c r="B168" s="10" t="str">
        <f>IF($A$162="","",IF(VLOOKUP($A$162,Samples!$A$3:$D$100,2,FALSE)='Intermediate Lookups'!$A7&amp;'Intermediate Lookups'!C$1,$A$162, ""))</f>
        <v/>
      </c>
      <c r="C168" s="10" t="str">
        <f>IF($A$162="","",IF(VLOOKUP($A$162,Samples!$A$3:$D$100,2,FALSE)='Intermediate Lookups'!$A7&amp;'Intermediate Lookups'!D$1,$A$162, ""))</f>
        <v/>
      </c>
      <c r="D168" s="10" t="str">
        <f>IF($A$162="","",IF(VLOOKUP($A$162,Samples!$A$3:$D$100,2,FALSE)='Intermediate Lookups'!$A7&amp;'Intermediate Lookups'!E$1,$A$162, ""))</f>
        <v/>
      </c>
      <c r="E168" s="10" t="str">
        <f>IF($A$162="","",IF(VLOOKUP($A$162,Samples!$A$3:$D$100,2,FALSE)='Intermediate Lookups'!$A7&amp;'Intermediate Lookups'!F$1,$A$162, ""))</f>
        <v/>
      </c>
      <c r="F168" s="10" t="str">
        <f>IF($A$162="","",IF(VLOOKUP($A$162,Samples!$A$3:$D$100,2,FALSE)='Intermediate Lookups'!$A7&amp;'Intermediate Lookups'!G$1,$A$162, ""))</f>
        <v/>
      </c>
      <c r="G168" s="10" t="str">
        <f>IF($A$162="","",IF(VLOOKUP($A$162,Samples!$A$3:$D$100,2,FALSE)='Intermediate Lookups'!$A7&amp;'Intermediate Lookups'!H$1,$A$162, ""))</f>
        <v/>
      </c>
      <c r="H168" s="10" t="str">
        <f>IF($A$162="","",IF(VLOOKUP($A$162,Samples!$A$3:$D$100,2,FALSE)='Intermediate Lookups'!$A7&amp;'Intermediate Lookups'!I$1,$A$162, ""))</f>
        <v/>
      </c>
      <c r="I168" s="10" t="str">
        <f>IF($A$162="","",IF(VLOOKUP($A$162,Samples!$A$3:$D$100,2,FALSE)='Intermediate Lookups'!$A7&amp;'Intermediate Lookups'!J$1,$A$162, ""))</f>
        <v/>
      </c>
      <c r="J168" s="10" t="str">
        <f>IF($A$162="","",IF(VLOOKUP($A$162,Samples!$A$3:$D$100,2,FALSE)='Intermediate Lookups'!$A7&amp;'Intermediate Lookups'!K$1,$A$162, ""))</f>
        <v/>
      </c>
      <c r="K168" s="10" t="str">
        <f>IF($A$162="","",IF(VLOOKUP($A$162,Samples!$A$3:$D$100,2,FALSE)='Intermediate Lookups'!$A7&amp;'Intermediate Lookups'!L$1,$A$162, ""))</f>
        <v/>
      </c>
      <c r="L168" s="10" t="str">
        <f>IF($A$162="","",IF(VLOOKUP($A$162,Samples!$A$3:$D$100,2,FALSE)='Intermediate Lookups'!$A7&amp;'Intermediate Lookups'!M$1,$A$162, ""))</f>
        <v/>
      </c>
    </row>
    <row r="169" spans="1:12" x14ac:dyDescent="0.25">
      <c r="A169" s="10" t="str">
        <f>IF($A$162="","",IF(VLOOKUP($A$162,Samples!$A$3:$D$100,2,FALSE)='Intermediate Lookups'!$A8&amp;'Intermediate Lookups'!B$1,$A$162, ""))</f>
        <v/>
      </c>
      <c r="B169" s="10" t="str">
        <f>IF($A$162="","",IF(VLOOKUP($A$162,Samples!$A$3:$D$100,2,FALSE)='Intermediate Lookups'!$A8&amp;'Intermediate Lookups'!C$1,$A$162, ""))</f>
        <v/>
      </c>
      <c r="C169" s="10" t="str">
        <f>IF($A$162="","",IF(VLOOKUP($A$162,Samples!$A$3:$D$100,2,FALSE)='Intermediate Lookups'!$A8&amp;'Intermediate Lookups'!D$1,$A$162, ""))</f>
        <v/>
      </c>
      <c r="D169" s="10" t="str">
        <f>IF($A$162="","",IF(VLOOKUP($A$162,Samples!$A$3:$D$100,2,FALSE)='Intermediate Lookups'!$A8&amp;'Intermediate Lookups'!E$1,$A$162, ""))</f>
        <v/>
      </c>
      <c r="E169" s="10" t="str">
        <f>IF($A$162="","",IF(VLOOKUP($A$162,Samples!$A$3:$D$100,2,FALSE)='Intermediate Lookups'!$A8&amp;'Intermediate Lookups'!F$1,$A$162, ""))</f>
        <v/>
      </c>
      <c r="F169" s="10" t="str">
        <f>IF($A$162="","",IF(VLOOKUP($A$162,Samples!$A$3:$D$100,2,FALSE)='Intermediate Lookups'!$A8&amp;'Intermediate Lookups'!G$1,$A$162, ""))</f>
        <v/>
      </c>
      <c r="G169" s="10" t="str">
        <f>IF($A$162="","",IF(VLOOKUP($A$162,Samples!$A$3:$D$100,2,FALSE)='Intermediate Lookups'!$A8&amp;'Intermediate Lookups'!H$1,$A$162, ""))</f>
        <v/>
      </c>
      <c r="H169" s="10" t="str">
        <f>IF($A$162="","",IF(VLOOKUP($A$162,Samples!$A$3:$D$100,2,FALSE)='Intermediate Lookups'!$A8&amp;'Intermediate Lookups'!I$1,$A$162, ""))</f>
        <v/>
      </c>
      <c r="I169" s="10" t="str">
        <f>IF($A$162="","",IF(VLOOKUP($A$162,Samples!$A$3:$D$100,2,FALSE)='Intermediate Lookups'!$A8&amp;'Intermediate Lookups'!J$1,$A$162, ""))</f>
        <v/>
      </c>
      <c r="J169" s="10" t="str">
        <f>IF($A$162="","",IF(VLOOKUP($A$162,Samples!$A$3:$D$100,2,FALSE)='Intermediate Lookups'!$A8&amp;'Intermediate Lookups'!K$1,$A$162, ""))</f>
        <v/>
      </c>
      <c r="K169" s="10" t="str">
        <f>IF($A$162="","",IF(VLOOKUP($A$162,Samples!$A$3:$D$100,2,FALSE)='Intermediate Lookups'!$A8&amp;'Intermediate Lookups'!L$1,$A$162, ""))</f>
        <v/>
      </c>
      <c r="L169" s="10" t="str">
        <f>IF($A$162="","",IF(VLOOKUP($A$162,Samples!$A$3:$D$100,2,FALSE)='Intermediate Lookups'!$A8&amp;'Intermediate Lookups'!M$1,$A$162, ""))</f>
        <v/>
      </c>
    </row>
    <row r="170" spans="1:12" x14ac:dyDescent="0.25">
      <c r="A170" s="10" t="str">
        <f>IF($A$162="","",IF(VLOOKUP($A$162,Samples!$A$3:$D$100,2,FALSE)='Intermediate Lookups'!$A9&amp;'Intermediate Lookups'!B$1,$A$162, ""))</f>
        <v/>
      </c>
      <c r="B170" s="10" t="str">
        <f>IF($A$162="","",IF(VLOOKUP($A$162,Samples!$A$3:$D$100,2,FALSE)='Intermediate Lookups'!$A9&amp;'Intermediate Lookups'!C$1,$A$162, ""))</f>
        <v/>
      </c>
      <c r="C170" s="10" t="str">
        <f>IF($A$162="","",IF(VLOOKUP($A$162,Samples!$A$3:$D$100,2,FALSE)='Intermediate Lookups'!$A9&amp;'Intermediate Lookups'!D$1,$A$162, ""))</f>
        <v/>
      </c>
      <c r="D170" s="10" t="str">
        <f>IF($A$162="","",IF(VLOOKUP($A$162,Samples!$A$3:$D$100,2,FALSE)='Intermediate Lookups'!$A9&amp;'Intermediate Lookups'!E$1,$A$162, ""))</f>
        <v/>
      </c>
      <c r="E170" s="10" t="str">
        <f>IF($A$162="","",IF(VLOOKUP($A$162,Samples!$A$3:$D$100,2,FALSE)='Intermediate Lookups'!$A9&amp;'Intermediate Lookups'!F$1,$A$162, ""))</f>
        <v/>
      </c>
      <c r="F170" s="10" t="str">
        <f>IF($A$162="","",IF(VLOOKUP($A$162,Samples!$A$3:$D$100,2,FALSE)='Intermediate Lookups'!$A9&amp;'Intermediate Lookups'!G$1,$A$162, ""))</f>
        <v/>
      </c>
      <c r="G170" s="10" t="str">
        <f>IF($A$162="","",IF(VLOOKUP($A$162,Samples!$A$3:$D$100,2,FALSE)='Intermediate Lookups'!$A9&amp;'Intermediate Lookups'!H$1,$A$162, ""))</f>
        <v/>
      </c>
      <c r="H170" s="10" t="str">
        <f>IF($A$162="","",IF(VLOOKUP($A$162,Samples!$A$3:$D$100,2,FALSE)='Intermediate Lookups'!$A9&amp;'Intermediate Lookups'!I$1,$A$162, ""))</f>
        <v/>
      </c>
      <c r="I170" s="10" t="str">
        <f>IF($A$162="","",IF(VLOOKUP($A$162,Samples!$A$3:$D$100,2,FALSE)='Intermediate Lookups'!$A9&amp;'Intermediate Lookups'!J$1,$A$162, ""))</f>
        <v/>
      </c>
      <c r="J170" s="10" t="str">
        <f>IF($A$162="","",IF(VLOOKUP($A$162,Samples!$A$3:$D$100,2,FALSE)='Intermediate Lookups'!$A9&amp;'Intermediate Lookups'!K$1,$A$162, ""))</f>
        <v/>
      </c>
      <c r="K170" s="10" t="str">
        <f>IF($A$162="","",IF(VLOOKUP($A$162,Samples!$A$3:$D$100,2,FALSE)='Intermediate Lookups'!$A9&amp;'Intermediate Lookups'!L$1,$A$162, ""))</f>
        <v/>
      </c>
      <c r="L170" s="10" t="str">
        <f>IF($A$162="","",IF(VLOOKUP($A$162,Samples!$A$3:$D$100,2,FALSE)='Intermediate Lookups'!$A9&amp;'Intermediate Lookups'!M$1,$A$162, ""))</f>
        <v/>
      </c>
    </row>
    <row r="172" spans="1:12" x14ac:dyDescent="0.25">
      <c r="A172" t="str">
        <f>IF(ISBLANK(Samples!A20),IF(OR(A162="",A162=Samples!$A$100,ISBLANK(Samples!A100)),"",Samples!$A$100),Samples!A20)</f>
        <v>ice</v>
      </c>
      <c r="B172">
        <f>IF(A172="","",VLOOKUP(A172,Samples!$A$3:$D$100,4,FALSE))</f>
        <v>2.19</v>
      </c>
    </row>
    <row r="173" spans="1:12" x14ac:dyDescent="0.25">
      <c r="A173" s="10" t="str">
        <f>IF($A$172="","",IF(VLOOKUP($A$172,Samples!$A$3:$D$100,2,FALSE)='Intermediate Lookups'!$A2&amp;'Intermediate Lookups'!B$1,$A$172, ""))</f>
        <v/>
      </c>
      <c r="B173" s="10" t="str">
        <f>IF($A$172="","",IF(VLOOKUP($A$172,Samples!$A$3:$D$100,2,FALSE)='Intermediate Lookups'!$A2&amp;'Intermediate Lookups'!C$1,$A$172, ""))</f>
        <v/>
      </c>
      <c r="C173" s="10" t="str">
        <f>IF($A$172="","",IF(VLOOKUP($A$172,Samples!$A$3:$D$100,2,FALSE)='Intermediate Lookups'!$A2&amp;'Intermediate Lookups'!D$1,$A$172, ""))</f>
        <v/>
      </c>
      <c r="D173" s="10" t="str">
        <f>IF($A$172="","",IF(VLOOKUP($A$172,Samples!$A$3:$D$100,2,FALSE)='Intermediate Lookups'!$A2&amp;'Intermediate Lookups'!E$1,$A$172, ""))</f>
        <v/>
      </c>
      <c r="E173" s="10" t="str">
        <f>IF($A$172="","",IF(VLOOKUP($A$172,Samples!$A$3:$D$100,2,FALSE)='Intermediate Lookups'!$A2&amp;'Intermediate Lookups'!F$1,$A$172, ""))</f>
        <v/>
      </c>
      <c r="F173" s="10" t="str">
        <f>IF($A$172="","",IF(VLOOKUP($A$172,Samples!$A$3:$D$100,2,FALSE)='Intermediate Lookups'!$A2&amp;'Intermediate Lookups'!G$1,$A$172, ""))</f>
        <v/>
      </c>
      <c r="G173" s="10" t="str">
        <f>IF($A$172="","",IF(VLOOKUP($A$172,Samples!$A$3:$D$100,2,FALSE)='Intermediate Lookups'!$A2&amp;'Intermediate Lookups'!H$1,$A$172, ""))</f>
        <v/>
      </c>
      <c r="H173" s="10" t="str">
        <f>IF($A$172="","",IF(VLOOKUP($A$172,Samples!$A$3:$D$100,2,FALSE)='Intermediate Lookups'!$A2&amp;'Intermediate Lookups'!I$1,$A$172, ""))</f>
        <v/>
      </c>
      <c r="I173" s="10" t="str">
        <f>IF($A$172="","",IF(VLOOKUP($A$172,Samples!$A$3:$D$100,2,FALSE)='Intermediate Lookups'!$A2&amp;'Intermediate Lookups'!J$1,$A$172, ""))</f>
        <v/>
      </c>
      <c r="J173" s="10" t="str">
        <f>IF($A$172="","",IF(VLOOKUP($A$172,Samples!$A$3:$D$100,2,FALSE)='Intermediate Lookups'!$A2&amp;'Intermediate Lookups'!K$1,$A$172, ""))</f>
        <v/>
      </c>
      <c r="K173" s="10" t="str">
        <f>IF($A$172="","",IF(VLOOKUP($A$172,Samples!$A$3:$D$100,2,FALSE)='Intermediate Lookups'!$A2&amp;'Intermediate Lookups'!L$1,$A$172, ""))</f>
        <v/>
      </c>
      <c r="L173" s="10" t="str">
        <f>IF($A$172="","",IF(VLOOKUP($A$172,Samples!$A$3:$D$100,2,FALSE)='Intermediate Lookups'!$A2&amp;'Intermediate Lookups'!M$1,$A$172, ""))</f>
        <v/>
      </c>
    </row>
    <row r="174" spans="1:12" x14ac:dyDescent="0.25">
      <c r="A174" s="10" t="str">
        <f>IF($A$172="","",IF(VLOOKUP($A$172,Samples!$A$3:$D$100,2,FALSE)='Intermediate Lookups'!$A3&amp;'Intermediate Lookups'!B$1,$A$172, ""))</f>
        <v/>
      </c>
      <c r="B174" s="10" t="str">
        <f>IF($A$172="","",IF(VLOOKUP($A$172,Samples!$A$3:$D$100,2,FALSE)='Intermediate Lookups'!$A3&amp;'Intermediate Lookups'!C$1,$A$172, ""))</f>
        <v/>
      </c>
      <c r="C174" s="10" t="str">
        <f>IF($A$172="","",IF(VLOOKUP($A$172,Samples!$A$3:$D$100,2,FALSE)='Intermediate Lookups'!$A3&amp;'Intermediate Lookups'!D$1,$A$172, ""))</f>
        <v/>
      </c>
      <c r="D174" s="10" t="str">
        <f>IF($A$172="","",IF(VLOOKUP($A$172,Samples!$A$3:$D$100,2,FALSE)='Intermediate Lookups'!$A3&amp;'Intermediate Lookups'!E$1,$A$172, ""))</f>
        <v/>
      </c>
      <c r="E174" s="10" t="str">
        <f>IF($A$172="","",IF(VLOOKUP($A$172,Samples!$A$3:$D$100,2,FALSE)='Intermediate Lookups'!$A3&amp;'Intermediate Lookups'!F$1,$A$172, ""))</f>
        <v/>
      </c>
      <c r="F174" s="10" t="str">
        <f>IF($A$172="","",IF(VLOOKUP($A$172,Samples!$A$3:$D$100,2,FALSE)='Intermediate Lookups'!$A3&amp;'Intermediate Lookups'!G$1,$A$172, ""))</f>
        <v/>
      </c>
      <c r="G174" s="10" t="str">
        <f>IF($A$172="","",IF(VLOOKUP($A$172,Samples!$A$3:$D$100,2,FALSE)='Intermediate Lookups'!$A3&amp;'Intermediate Lookups'!H$1,$A$172, ""))</f>
        <v/>
      </c>
      <c r="H174" s="10" t="str">
        <f>IF($A$172="","",IF(VLOOKUP($A$172,Samples!$A$3:$D$100,2,FALSE)='Intermediate Lookups'!$A3&amp;'Intermediate Lookups'!I$1,$A$172, ""))</f>
        <v/>
      </c>
      <c r="I174" s="10" t="str">
        <f>IF($A$172="","",IF(VLOOKUP($A$172,Samples!$A$3:$D$100,2,FALSE)='Intermediate Lookups'!$A3&amp;'Intermediate Lookups'!J$1,$A$172, ""))</f>
        <v/>
      </c>
      <c r="J174" s="10" t="str">
        <f>IF($A$172="","",IF(VLOOKUP($A$172,Samples!$A$3:$D$100,2,FALSE)='Intermediate Lookups'!$A3&amp;'Intermediate Lookups'!K$1,$A$172, ""))</f>
        <v/>
      </c>
      <c r="K174" s="10" t="str">
        <f>IF($A$172="","",IF(VLOOKUP($A$172,Samples!$A$3:$D$100,2,FALSE)='Intermediate Lookups'!$A3&amp;'Intermediate Lookups'!L$1,$A$172, ""))</f>
        <v/>
      </c>
      <c r="L174" s="10" t="str">
        <f>IF($A$172="","",IF(VLOOKUP($A$172,Samples!$A$3:$D$100,2,FALSE)='Intermediate Lookups'!$A3&amp;'Intermediate Lookups'!M$1,$A$172, ""))</f>
        <v/>
      </c>
    </row>
    <row r="175" spans="1:12" x14ac:dyDescent="0.25">
      <c r="A175" s="10" t="str">
        <f>IF($A$172="","",IF(VLOOKUP($A$172,Samples!$A$3:$D$100,2,FALSE)='Intermediate Lookups'!$A4&amp;'Intermediate Lookups'!B$1,$A$172, ""))</f>
        <v/>
      </c>
      <c r="B175" s="10" t="str">
        <f>IF($A$172="","",IF(VLOOKUP($A$172,Samples!$A$3:$D$100,2,FALSE)='Intermediate Lookups'!$A4&amp;'Intermediate Lookups'!C$1,$A$172, ""))</f>
        <v/>
      </c>
      <c r="C175" s="10" t="str">
        <f>IF($A$172="","",IF(VLOOKUP($A$172,Samples!$A$3:$D$100,2,FALSE)='Intermediate Lookups'!$A4&amp;'Intermediate Lookups'!D$1,$A$172, ""))</f>
        <v/>
      </c>
      <c r="D175" s="10" t="str">
        <f>IF($A$172="","",IF(VLOOKUP($A$172,Samples!$A$3:$D$100,2,FALSE)='Intermediate Lookups'!$A4&amp;'Intermediate Lookups'!E$1,$A$172, ""))</f>
        <v/>
      </c>
      <c r="E175" s="10" t="str">
        <f>IF($A$172="","",IF(VLOOKUP($A$172,Samples!$A$3:$D$100,2,FALSE)='Intermediate Lookups'!$A4&amp;'Intermediate Lookups'!F$1,$A$172, ""))</f>
        <v/>
      </c>
      <c r="F175" s="10" t="str">
        <f>IF($A$172="","",IF(VLOOKUP($A$172,Samples!$A$3:$D$100,2,FALSE)='Intermediate Lookups'!$A4&amp;'Intermediate Lookups'!G$1,$A$172, ""))</f>
        <v/>
      </c>
      <c r="G175" s="10" t="str">
        <f>IF($A$172="","",IF(VLOOKUP($A$172,Samples!$A$3:$D$100,2,FALSE)='Intermediate Lookups'!$A4&amp;'Intermediate Lookups'!H$1,$A$172, ""))</f>
        <v/>
      </c>
      <c r="H175" s="10" t="str">
        <f>IF($A$172="","",IF(VLOOKUP($A$172,Samples!$A$3:$D$100,2,FALSE)='Intermediate Lookups'!$A4&amp;'Intermediate Lookups'!I$1,$A$172, ""))</f>
        <v/>
      </c>
      <c r="I175" s="10" t="str">
        <f>IF($A$172="","",IF(VLOOKUP($A$172,Samples!$A$3:$D$100,2,FALSE)='Intermediate Lookups'!$A4&amp;'Intermediate Lookups'!J$1,$A$172, ""))</f>
        <v/>
      </c>
      <c r="J175" s="10" t="str">
        <f>IF($A$172="","",IF(VLOOKUP($A$172,Samples!$A$3:$D$100,2,FALSE)='Intermediate Lookups'!$A4&amp;'Intermediate Lookups'!K$1,$A$172, ""))</f>
        <v/>
      </c>
      <c r="K175" s="10" t="str">
        <f>IF($A$172="","",IF(VLOOKUP($A$172,Samples!$A$3:$D$100,2,FALSE)='Intermediate Lookups'!$A4&amp;'Intermediate Lookups'!L$1,$A$172, ""))</f>
        <v/>
      </c>
      <c r="L175" s="10" t="str">
        <f>IF($A$172="","",IF(VLOOKUP($A$172,Samples!$A$3:$D$100,2,FALSE)='Intermediate Lookups'!$A4&amp;'Intermediate Lookups'!M$1,$A$172, ""))</f>
        <v/>
      </c>
    </row>
    <row r="176" spans="1:12" x14ac:dyDescent="0.25">
      <c r="A176" s="10" t="str">
        <f>IF($A$172="","",IF(VLOOKUP($A$172,Samples!$A$3:$D$100,2,FALSE)='Intermediate Lookups'!$A5&amp;'Intermediate Lookups'!B$1,$A$172, ""))</f>
        <v/>
      </c>
      <c r="B176" s="10" t="str">
        <f>IF($A$172="","",IF(VLOOKUP($A$172,Samples!$A$3:$D$100,2,FALSE)='Intermediate Lookups'!$A5&amp;'Intermediate Lookups'!C$1,$A$172, ""))</f>
        <v/>
      </c>
      <c r="C176" s="10" t="str">
        <f>IF($A$172="","",IF(VLOOKUP($A$172,Samples!$A$3:$D$100,2,FALSE)='Intermediate Lookups'!$A5&amp;'Intermediate Lookups'!D$1,$A$172, ""))</f>
        <v/>
      </c>
      <c r="D176" s="10" t="str">
        <f>IF($A$172="","",IF(VLOOKUP($A$172,Samples!$A$3:$D$100,2,FALSE)='Intermediate Lookups'!$A5&amp;'Intermediate Lookups'!E$1,$A$172, ""))</f>
        <v/>
      </c>
      <c r="E176" s="10" t="str">
        <f>IF($A$172="","",IF(VLOOKUP($A$172,Samples!$A$3:$D$100,2,FALSE)='Intermediate Lookups'!$A5&amp;'Intermediate Lookups'!F$1,$A$172, ""))</f>
        <v/>
      </c>
      <c r="F176" s="10" t="str">
        <f>IF($A$172="","",IF(VLOOKUP($A$172,Samples!$A$3:$D$100,2,FALSE)='Intermediate Lookups'!$A5&amp;'Intermediate Lookups'!G$1,$A$172, ""))</f>
        <v/>
      </c>
      <c r="G176" s="10" t="str">
        <f>IF($A$172="","",IF(VLOOKUP($A$172,Samples!$A$3:$D$100,2,FALSE)='Intermediate Lookups'!$A5&amp;'Intermediate Lookups'!H$1,$A$172, ""))</f>
        <v/>
      </c>
      <c r="H176" s="10" t="str">
        <f>IF($A$172="","",IF(VLOOKUP($A$172,Samples!$A$3:$D$100,2,FALSE)='Intermediate Lookups'!$A5&amp;'Intermediate Lookups'!I$1,$A$172, ""))</f>
        <v/>
      </c>
      <c r="I176" s="10" t="str">
        <f>IF($A$172="","",IF(VLOOKUP($A$172,Samples!$A$3:$D$100,2,FALSE)='Intermediate Lookups'!$A5&amp;'Intermediate Lookups'!J$1,$A$172, ""))</f>
        <v/>
      </c>
      <c r="J176" s="10" t="str">
        <f>IF($A$172="","",IF(VLOOKUP($A$172,Samples!$A$3:$D$100,2,FALSE)='Intermediate Lookups'!$A5&amp;'Intermediate Lookups'!K$1,$A$172, ""))</f>
        <v/>
      </c>
      <c r="K176" s="10" t="str">
        <f>IF($A$172="","",IF(VLOOKUP($A$172,Samples!$A$3:$D$100,2,FALSE)='Intermediate Lookups'!$A5&amp;'Intermediate Lookups'!L$1,$A$172, ""))</f>
        <v/>
      </c>
      <c r="L176" s="10" t="str">
        <f>IF($A$172="","",IF(VLOOKUP($A$172,Samples!$A$3:$D$100,2,FALSE)='Intermediate Lookups'!$A5&amp;'Intermediate Lookups'!M$1,$A$172, ""))</f>
        <v/>
      </c>
    </row>
    <row r="177" spans="1:12" x14ac:dyDescent="0.25">
      <c r="A177" s="10" t="str">
        <f>IF($A$172="","",IF(VLOOKUP($A$172,Samples!$A$3:$D$100,2,FALSE)='Intermediate Lookups'!$A6&amp;'Intermediate Lookups'!B$1,$A$172, ""))</f>
        <v/>
      </c>
      <c r="B177" s="10" t="str">
        <f>IF($A$172="","",IF(VLOOKUP($A$172,Samples!$A$3:$D$100,2,FALSE)='Intermediate Lookups'!$A6&amp;'Intermediate Lookups'!C$1,$A$172, ""))</f>
        <v/>
      </c>
      <c r="C177" s="10" t="str">
        <f>IF($A$172="","",IF(VLOOKUP($A$172,Samples!$A$3:$D$100,2,FALSE)='Intermediate Lookups'!$A6&amp;'Intermediate Lookups'!D$1,$A$172, ""))</f>
        <v/>
      </c>
      <c r="D177" s="10" t="str">
        <f>IF($A$172="","",IF(VLOOKUP($A$172,Samples!$A$3:$D$100,2,FALSE)='Intermediate Lookups'!$A6&amp;'Intermediate Lookups'!E$1,$A$172, ""))</f>
        <v/>
      </c>
      <c r="E177" s="10" t="str">
        <f>IF($A$172="","",IF(VLOOKUP($A$172,Samples!$A$3:$D$100,2,FALSE)='Intermediate Lookups'!$A6&amp;'Intermediate Lookups'!F$1,$A$172, ""))</f>
        <v/>
      </c>
      <c r="F177" s="10" t="str">
        <f>IF($A$172="","",IF(VLOOKUP($A$172,Samples!$A$3:$D$100,2,FALSE)='Intermediate Lookups'!$A6&amp;'Intermediate Lookups'!G$1,$A$172, ""))</f>
        <v>ice</v>
      </c>
      <c r="G177" s="10" t="str">
        <f>IF($A$172="","",IF(VLOOKUP($A$172,Samples!$A$3:$D$100,2,FALSE)='Intermediate Lookups'!$A6&amp;'Intermediate Lookups'!H$1,$A$172, ""))</f>
        <v/>
      </c>
      <c r="H177" s="10" t="str">
        <f>IF($A$172="","",IF(VLOOKUP($A$172,Samples!$A$3:$D$100,2,FALSE)='Intermediate Lookups'!$A6&amp;'Intermediate Lookups'!I$1,$A$172, ""))</f>
        <v/>
      </c>
      <c r="I177" s="10" t="str">
        <f>IF($A$172="","",IF(VLOOKUP($A$172,Samples!$A$3:$D$100,2,FALSE)='Intermediate Lookups'!$A6&amp;'Intermediate Lookups'!J$1,$A$172, ""))</f>
        <v/>
      </c>
      <c r="J177" s="10" t="str">
        <f>IF($A$172="","",IF(VLOOKUP($A$172,Samples!$A$3:$D$100,2,FALSE)='Intermediate Lookups'!$A6&amp;'Intermediate Lookups'!K$1,$A$172, ""))</f>
        <v/>
      </c>
      <c r="K177" s="10" t="str">
        <f>IF($A$172="","",IF(VLOOKUP($A$172,Samples!$A$3:$D$100,2,FALSE)='Intermediate Lookups'!$A6&amp;'Intermediate Lookups'!L$1,$A$172, ""))</f>
        <v/>
      </c>
      <c r="L177" s="10" t="str">
        <f>IF($A$172="","",IF(VLOOKUP($A$172,Samples!$A$3:$D$100,2,FALSE)='Intermediate Lookups'!$A6&amp;'Intermediate Lookups'!M$1,$A$172, ""))</f>
        <v/>
      </c>
    </row>
    <row r="178" spans="1:12" x14ac:dyDescent="0.25">
      <c r="A178" s="10" t="str">
        <f>IF($A$172="","",IF(VLOOKUP($A$172,Samples!$A$3:$D$100,2,FALSE)='Intermediate Lookups'!$A7&amp;'Intermediate Lookups'!B$1,$A$172, ""))</f>
        <v/>
      </c>
      <c r="B178" s="10" t="str">
        <f>IF($A$172="","",IF(VLOOKUP($A$172,Samples!$A$3:$D$100,2,FALSE)='Intermediate Lookups'!$A7&amp;'Intermediate Lookups'!C$1,$A$172, ""))</f>
        <v/>
      </c>
      <c r="C178" s="10" t="str">
        <f>IF($A$172="","",IF(VLOOKUP($A$172,Samples!$A$3:$D$100,2,FALSE)='Intermediate Lookups'!$A7&amp;'Intermediate Lookups'!D$1,$A$172, ""))</f>
        <v/>
      </c>
      <c r="D178" s="10" t="str">
        <f>IF($A$172="","",IF(VLOOKUP($A$172,Samples!$A$3:$D$100,2,FALSE)='Intermediate Lookups'!$A7&amp;'Intermediate Lookups'!E$1,$A$172, ""))</f>
        <v/>
      </c>
      <c r="E178" s="10" t="str">
        <f>IF($A$172="","",IF(VLOOKUP($A$172,Samples!$A$3:$D$100,2,FALSE)='Intermediate Lookups'!$A7&amp;'Intermediate Lookups'!F$1,$A$172, ""))</f>
        <v/>
      </c>
      <c r="F178" s="10" t="str">
        <f>IF($A$172="","",IF(VLOOKUP($A$172,Samples!$A$3:$D$100,2,FALSE)='Intermediate Lookups'!$A7&amp;'Intermediate Lookups'!G$1,$A$172, ""))</f>
        <v/>
      </c>
      <c r="G178" s="10" t="str">
        <f>IF($A$172="","",IF(VLOOKUP($A$172,Samples!$A$3:$D$100,2,FALSE)='Intermediate Lookups'!$A7&amp;'Intermediate Lookups'!H$1,$A$172, ""))</f>
        <v/>
      </c>
      <c r="H178" s="10" t="str">
        <f>IF($A$172="","",IF(VLOOKUP($A$172,Samples!$A$3:$D$100,2,FALSE)='Intermediate Lookups'!$A7&amp;'Intermediate Lookups'!I$1,$A$172, ""))</f>
        <v/>
      </c>
      <c r="I178" s="10" t="str">
        <f>IF($A$172="","",IF(VLOOKUP($A$172,Samples!$A$3:$D$100,2,FALSE)='Intermediate Lookups'!$A7&amp;'Intermediate Lookups'!J$1,$A$172, ""))</f>
        <v/>
      </c>
      <c r="J178" s="10" t="str">
        <f>IF($A$172="","",IF(VLOOKUP($A$172,Samples!$A$3:$D$100,2,FALSE)='Intermediate Lookups'!$A7&amp;'Intermediate Lookups'!K$1,$A$172, ""))</f>
        <v/>
      </c>
      <c r="K178" s="10" t="str">
        <f>IF($A$172="","",IF(VLOOKUP($A$172,Samples!$A$3:$D$100,2,FALSE)='Intermediate Lookups'!$A7&amp;'Intermediate Lookups'!L$1,$A$172, ""))</f>
        <v/>
      </c>
      <c r="L178" s="10" t="str">
        <f>IF($A$172="","",IF(VLOOKUP($A$172,Samples!$A$3:$D$100,2,FALSE)='Intermediate Lookups'!$A7&amp;'Intermediate Lookups'!M$1,$A$172, ""))</f>
        <v/>
      </c>
    </row>
    <row r="179" spans="1:12" x14ac:dyDescent="0.25">
      <c r="A179" s="10" t="str">
        <f>IF($A$172="","",IF(VLOOKUP($A$172,Samples!$A$3:$D$100,2,FALSE)='Intermediate Lookups'!$A8&amp;'Intermediate Lookups'!B$1,$A$172, ""))</f>
        <v/>
      </c>
      <c r="B179" s="10" t="str">
        <f>IF($A$172="","",IF(VLOOKUP($A$172,Samples!$A$3:$D$100,2,FALSE)='Intermediate Lookups'!$A8&amp;'Intermediate Lookups'!C$1,$A$172, ""))</f>
        <v/>
      </c>
      <c r="C179" s="10" t="str">
        <f>IF($A$172="","",IF(VLOOKUP($A$172,Samples!$A$3:$D$100,2,FALSE)='Intermediate Lookups'!$A8&amp;'Intermediate Lookups'!D$1,$A$172, ""))</f>
        <v/>
      </c>
      <c r="D179" s="10" t="str">
        <f>IF($A$172="","",IF(VLOOKUP($A$172,Samples!$A$3:$D$100,2,FALSE)='Intermediate Lookups'!$A8&amp;'Intermediate Lookups'!E$1,$A$172, ""))</f>
        <v/>
      </c>
      <c r="E179" s="10" t="str">
        <f>IF($A$172="","",IF(VLOOKUP($A$172,Samples!$A$3:$D$100,2,FALSE)='Intermediate Lookups'!$A8&amp;'Intermediate Lookups'!F$1,$A$172, ""))</f>
        <v/>
      </c>
      <c r="F179" s="10" t="str">
        <f>IF($A$172="","",IF(VLOOKUP($A$172,Samples!$A$3:$D$100,2,FALSE)='Intermediate Lookups'!$A8&amp;'Intermediate Lookups'!G$1,$A$172, ""))</f>
        <v/>
      </c>
      <c r="G179" s="10" t="str">
        <f>IF($A$172="","",IF(VLOOKUP($A$172,Samples!$A$3:$D$100,2,FALSE)='Intermediate Lookups'!$A8&amp;'Intermediate Lookups'!H$1,$A$172, ""))</f>
        <v/>
      </c>
      <c r="H179" s="10" t="str">
        <f>IF($A$172="","",IF(VLOOKUP($A$172,Samples!$A$3:$D$100,2,FALSE)='Intermediate Lookups'!$A8&amp;'Intermediate Lookups'!I$1,$A$172, ""))</f>
        <v/>
      </c>
      <c r="I179" s="10" t="str">
        <f>IF($A$172="","",IF(VLOOKUP($A$172,Samples!$A$3:$D$100,2,FALSE)='Intermediate Lookups'!$A8&amp;'Intermediate Lookups'!J$1,$A$172, ""))</f>
        <v/>
      </c>
      <c r="J179" s="10" t="str">
        <f>IF($A$172="","",IF(VLOOKUP($A$172,Samples!$A$3:$D$100,2,FALSE)='Intermediate Lookups'!$A8&amp;'Intermediate Lookups'!K$1,$A$172, ""))</f>
        <v/>
      </c>
      <c r="K179" s="10" t="str">
        <f>IF($A$172="","",IF(VLOOKUP($A$172,Samples!$A$3:$D$100,2,FALSE)='Intermediate Lookups'!$A8&amp;'Intermediate Lookups'!L$1,$A$172, ""))</f>
        <v/>
      </c>
      <c r="L179" s="10" t="str">
        <f>IF($A$172="","",IF(VLOOKUP($A$172,Samples!$A$3:$D$100,2,FALSE)='Intermediate Lookups'!$A8&amp;'Intermediate Lookups'!M$1,$A$172, ""))</f>
        <v/>
      </c>
    </row>
    <row r="180" spans="1:12" x14ac:dyDescent="0.25">
      <c r="A180" s="10" t="str">
        <f>IF($A$172="","",IF(VLOOKUP($A$172,Samples!$A$3:$D$100,2,FALSE)='Intermediate Lookups'!$A9&amp;'Intermediate Lookups'!B$1,$A$172, ""))</f>
        <v/>
      </c>
      <c r="B180" s="10" t="str">
        <f>IF($A$172="","",IF(VLOOKUP($A$172,Samples!$A$3:$D$100,2,FALSE)='Intermediate Lookups'!$A9&amp;'Intermediate Lookups'!C$1,$A$172, ""))</f>
        <v/>
      </c>
      <c r="C180" s="10" t="str">
        <f>IF($A$172="","",IF(VLOOKUP($A$172,Samples!$A$3:$D$100,2,FALSE)='Intermediate Lookups'!$A9&amp;'Intermediate Lookups'!D$1,$A$172, ""))</f>
        <v/>
      </c>
      <c r="D180" s="10" t="str">
        <f>IF($A$172="","",IF(VLOOKUP($A$172,Samples!$A$3:$D$100,2,FALSE)='Intermediate Lookups'!$A9&amp;'Intermediate Lookups'!E$1,$A$172, ""))</f>
        <v/>
      </c>
      <c r="E180" s="10" t="str">
        <f>IF($A$172="","",IF(VLOOKUP($A$172,Samples!$A$3:$D$100,2,FALSE)='Intermediate Lookups'!$A9&amp;'Intermediate Lookups'!F$1,$A$172, ""))</f>
        <v/>
      </c>
      <c r="F180" s="10" t="str">
        <f>IF($A$172="","",IF(VLOOKUP($A$172,Samples!$A$3:$D$100,2,FALSE)='Intermediate Lookups'!$A9&amp;'Intermediate Lookups'!G$1,$A$172, ""))</f>
        <v/>
      </c>
      <c r="G180" s="10" t="str">
        <f>IF($A$172="","",IF(VLOOKUP($A$172,Samples!$A$3:$D$100,2,FALSE)='Intermediate Lookups'!$A9&amp;'Intermediate Lookups'!H$1,$A$172, ""))</f>
        <v/>
      </c>
      <c r="H180" s="10" t="str">
        <f>IF($A$172="","",IF(VLOOKUP($A$172,Samples!$A$3:$D$100,2,FALSE)='Intermediate Lookups'!$A9&amp;'Intermediate Lookups'!I$1,$A$172, ""))</f>
        <v/>
      </c>
      <c r="I180" s="10" t="str">
        <f>IF($A$172="","",IF(VLOOKUP($A$172,Samples!$A$3:$D$100,2,FALSE)='Intermediate Lookups'!$A9&amp;'Intermediate Lookups'!J$1,$A$172, ""))</f>
        <v/>
      </c>
      <c r="J180" s="10" t="str">
        <f>IF($A$172="","",IF(VLOOKUP($A$172,Samples!$A$3:$D$100,2,FALSE)='Intermediate Lookups'!$A9&amp;'Intermediate Lookups'!K$1,$A$172, ""))</f>
        <v/>
      </c>
      <c r="K180" s="10" t="str">
        <f>IF($A$172="","",IF(VLOOKUP($A$172,Samples!$A$3:$D$100,2,FALSE)='Intermediate Lookups'!$A9&amp;'Intermediate Lookups'!L$1,$A$172, ""))</f>
        <v/>
      </c>
      <c r="L180" s="10" t="str">
        <f>IF($A$172="","",IF(VLOOKUP($A$172,Samples!$A$3:$D$100,2,FALSE)='Intermediate Lookups'!$A9&amp;'Intermediate Lookups'!M$1,$A$172, ""))</f>
        <v/>
      </c>
    </row>
    <row r="182" spans="1:12" x14ac:dyDescent="0.25">
      <c r="A182" t="str">
        <f>IF(ISBLANK(Samples!A21),IF(OR(A172="",A172=Samples!$A$100,ISBLANK(Samples!A100)),"",Samples!$A$100),Samples!A21)</f>
        <v/>
      </c>
      <c r="B182" t="str">
        <f>IF(A182="","",VLOOKUP(A182,Samples!$A$3:$D$100,4,FALSE))</f>
        <v/>
      </c>
    </row>
    <row r="183" spans="1:12" x14ac:dyDescent="0.25">
      <c r="A183" s="10" t="str">
        <f>IF($A$182="","",IF(VLOOKUP($A$182,Samples!$A$3:$D$100,2,FALSE)='Intermediate Lookups'!$A2&amp;'Intermediate Lookups'!B$1,$A$182, ""))</f>
        <v/>
      </c>
      <c r="B183" s="10" t="str">
        <f>IF($A$182="","",IF(VLOOKUP($A$182,Samples!$A$3:$D$100,2,FALSE)='Intermediate Lookups'!$A2&amp;'Intermediate Lookups'!C$1,$A$182, ""))</f>
        <v/>
      </c>
      <c r="C183" s="10" t="str">
        <f>IF($A$182="","",IF(VLOOKUP($A$182,Samples!$A$3:$D$100,2,FALSE)='Intermediate Lookups'!$A2&amp;'Intermediate Lookups'!D$1,$A$182, ""))</f>
        <v/>
      </c>
      <c r="D183" s="10" t="str">
        <f>IF($A$182="","",IF(VLOOKUP($A$182,Samples!$A$3:$D$100,2,FALSE)='Intermediate Lookups'!$A2&amp;'Intermediate Lookups'!E$1,$A$182, ""))</f>
        <v/>
      </c>
      <c r="E183" s="10" t="str">
        <f>IF($A$182="","",IF(VLOOKUP($A$182,Samples!$A$3:$D$100,2,FALSE)='Intermediate Lookups'!$A2&amp;'Intermediate Lookups'!F$1,$A$182, ""))</f>
        <v/>
      </c>
      <c r="F183" s="10" t="str">
        <f>IF($A$182="","",IF(VLOOKUP($A$182,Samples!$A$3:$D$100,2,FALSE)='Intermediate Lookups'!$A2&amp;'Intermediate Lookups'!G$1,$A$182, ""))</f>
        <v/>
      </c>
      <c r="G183" s="10" t="str">
        <f>IF($A$182="","",IF(VLOOKUP($A$182,Samples!$A$3:$D$100,2,FALSE)='Intermediate Lookups'!$A2&amp;'Intermediate Lookups'!H$1,$A$182, ""))</f>
        <v/>
      </c>
      <c r="H183" s="10" t="str">
        <f>IF($A$182="","",IF(VLOOKUP($A$182,Samples!$A$3:$D$100,2,FALSE)='Intermediate Lookups'!$A2&amp;'Intermediate Lookups'!I$1,$A$182, ""))</f>
        <v/>
      </c>
      <c r="I183" s="10" t="str">
        <f>IF($A$182="","",IF(VLOOKUP($A$182,Samples!$A$3:$D$100,2,FALSE)='Intermediate Lookups'!$A2&amp;'Intermediate Lookups'!J$1,$A$182, ""))</f>
        <v/>
      </c>
      <c r="J183" s="10" t="str">
        <f>IF($A$182="","",IF(VLOOKUP($A$182,Samples!$A$3:$D$100,2,FALSE)='Intermediate Lookups'!$A2&amp;'Intermediate Lookups'!K$1,$A$182, ""))</f>
        <v/>
      </c>
      <c r="K183" s="10" t="str">
        <f>IF($A$182="","",IF(VLOOKUP($A$182,Samples!$A$3:$D$100,2,FALSE)='Intermediate Lookups'!$A2&amp;'Intermediate Lookups'!L$1,$A$182, ""))</f>
        <v/>
      </c>
      <c r="L183" s="10" t="str">
        <f>IF($A$182="","",IF(VLOOKUP($A$182,Samples!$A$3:$D$100,2,FALSE)='Intermediate Lookups'!$A2&amp;'Intermediate Lookups'!M$1,$A$182, ""))</f>
        <v/>
      </c>
    </row>
    <row r="184" spans="1:12" x14ac:dyDescent="0.25">
      <c r="A184" s="10" t="str">
        <f>IF($A$182="","",IF(VLOOKUP($A$182,Samples!$A$3:$D$100,2,FALSE)='Intermediate Lookups'!$A3&amp;'Intermediate Lookups'!B$1,$A$182, ""))</f>
        <v/>
      </c>
      <c r="B184" s="10" t="str">
        <f>IF($A$182="","",IF(VLOOKUP($A$182,Samples!$A$3:$D$100,2,FALSE)='Intermediate Lookups'!$A3&amp;'Intermediate Lookups'!C$1,$A$182, ""))</f>
        <v/>
      </c>
      <c r="C184" s="10" t="str">
        <f>IF($A$182="","",IF(VLOOKUP($A$182,Samples!$A$3:$D$100,2,FALSE)='Intermediate Lookups'!$A3&amp;'Intermediate Lookups'!D$1,$A$182, ""))</f>
        <v/>
      </c>
      <c r="D184" s="10" t="str">
        <f>IF($A$182="","",IF(VLOOKUP($A$182,Samples!$A$3:$D$100,2,FALSE)='Intermediate Lookups'!$A3&amp;'Intermediate Lookups'!E$1,$A$182, ""))</f>
        <v/>
      </c>
      <c r="E184" s="10" t="str">
        <f>IF($A$182="","",IF(VLOOKUP($A$182,Samples!$A$3:$D$100,2,FALSE)='Intermediate Lookups'!$A3&amp;'Intermediate Lookups'!F$1,$A$182, ""))</f>
        <v/>
      </c>
      <c r="F184" s="10" t="str">
        <f>IF($A$182="","",IF(VLOOKUP($A$182,Samples!$A$3:$D$100,2,FALSE)='Intermediate Lookups'!$A3&amp;'Intermediate Lookups'!G$1,$A$182, ""))</f>
        <v/>
      </c>
      <c r="G184" s="10" t="str">
        <f>IF($A$182="","",IF(VLOOKUP($A$182,Samples!$A$3:$D$100,2,FALSE)='Intermediate Lookups'!$A3&amp;'Intermediate Lookups'!H$1,$A$182, ""))</f>
        <v/>
      </c>
      <c r="H184" s="10" t="str">
        <f>IF($A$182="","",IF(VLOOKUP($A$182,Samples!$A$3:$D$100,2,FALSE)='Intermediate Lookups'!$A3&amp;'Intermediate Lookups'!I$1,$A$182, ""))</f>
        <v/>
      </c>
      <c r="I184" s="10" t="str">
        <f>IF($A$182="","",IF(VLOOKUP($A$182,Samples!$A$3:$D$100,2,FALSE)='Intermediate Lookups'!$A3&amp;'Intermediate Lookups'!J$1,$A$182, ""))</f>
        <v/>
      </c>
      <c r="J184" s="10" t="str">
        <f>IF($A$182="","",IF(VLOOKUP($A$182,Samples!$A$3:$D$100,2,FALSE)='Intermediate Lookups'!$A3&amp;'Intermediate Lookups'!K$1,$A$182, ""))</f>
        <v/>
      </c>
      <c r="K184" s="10" t="str">
        <f>IF($A$182="","",IF(VLOOKUP($A$182,Samples!$A$3:$D$100,2,FALSE)='Intermediate Lookups'!$A3&amp;'Intermediate Lookups'!L$1,$A$182, ""))</f>
        <v/>
      </c>
      <c r="L184" s="10" t="str">
        <f>IF($A$182="","",IF(VLOOKUP($A$182,Samples!$A$3:$D$100,2,FALSE)='Intermediate Lookups'!$A3&amp;'Intermediate Lookups'!M$1,$A$182, ""))</f>
        <v/>
      </c>
    </row>
    <row r="185" spans="1:12" x14ac:dyDescent="0.25">
      <c r="A185" s="10" t="str">
        <f>IF($A$182="","",IF(VLOOKUP($A$182,Samples!$A$3:$D$100,2,FALSE)='Intermediate Lookups'!$A4&amp;'Intermediate Lookups'!B$1,$A$182, ""))</f>
        <v/>
      </c>
      <c r="B185" s="10" t="str">
        <f>IF($A$182="","",IF(VLOOKUP($A$182,Samples!$A$3:$D$100,2,FALSE)='Intermediate Lookups'!$A4&amp;'Intermediate Lookups'!C$1,$A$182, ""))</f>
        <v/>
      </c>
      <c r="C185" s="10" t="str">
        <f>IF($A$182="","",IF(VLOOKUP($A$182,Samples!$A$3:$D$100,2,FALSE)='Intermediate Lookups'!$A4&amp;'Intermediate Lookups'!D$1,$A$182, ""))</f>
        <v/>
      </c>
      <c r="D185" s="10" t="str">
        <f>IF($A$182="","",IF(VLOOKUP($A$182,Samples!$A$3:$D$100,2,FALSE)='Intermediate Lookups'!$A4&amp;'Intermediate Lookups'!E$1,$A$182, ""))</f>
        <v/>
      </c>
      <c r="E185" s="10" t="str">
        <f>IF($A$182="","",IF(VLOOKUP($A$182,Samples!$A$3:$D$100,2,FALSE)='Intermediate Lookups'!$A4&amp;'Intermediate Lookups'!F$1,$A$182, ""))</f>
        <v/>
      </c>
      <c r="F185" s="10" t="str">
        <f>IF($A$182="","",IF(VLOOKUP($A$182,Samples!$A$3:$D$100,2,FALSE)='Intermediate Lookups'!$A4&amp;'Intermediate Lookups'!G$1,$A$182, ""))</f>
        <v/>
      </c>
      <c r="G185" s="10" t="str">
        <f>IF($A$182="","",IF(VLOOKUP($A$182,Samples!$A$3:$D$100,2,FALSE)='Intermediate Lookups'!$A4&amp;'Intermediate Lookups'!H$1,$A$182, ""))</f>
        <v/>
      </c>
      <c r="H185" s="10" t="str">
        <f>IF($A$182="","",IF(VLOOKUP($A$182,Samples!$A$3:$D$100,2,FALSE)='Intermediate Lookups'!$A4&amp;'Intermediate Lookups'!I$1,$A$182, ""))</f>
        <v/>
      </c>
      <c r="I185" s="10" t="str">
        <f>IF($A$182="","",IF(VLOOKUP($A$182,Samples!$A$3:$D$100,2,FALSE)='Intermediate Lookups'!$A4&amp;'Intermediate Lookups'!J$1,$A$182, ""))</f>
        <v/>
      </c>
      <c r="J185" s="10" t="str">
        <f>IF($A$182="","",IF(VLOOKUP($A$182,Samples!$A$3:$D$100,2,FALSE)='Intermediate Lookups'!$A4&amp;'Intermediate Lookups'!K$1,$A$182, ""))</f>
        <v/>
      </c>
      <c r="K185" s="10" t="str">
        <f>IF($A$182="","",IF(VLOOKUP($A$182,Samples!$A$3:$D$100,2,FALSE)='Intermediate Lookups'!$A4&amp;'Intermediate Lookups'!L$1,$A$182, ""))</f>
        <v/>
      </c>
      <c r="L185" s="10" t="str">
        <f>IF($A$182="","",IF(VLOOKUP($A$182,Samples!$A$3:$D$100,2,FALSE)='Intermediate Lookups'!$A4&amp;'Intermediate Lookups'!M$1,$A$182, ""))</f>
        <v/>
      </c>
    </row>
    <row r="186" spans="1:12" x14ac:dyDescent="0.25">
      <c r="A186" s="10" t="str">
        <f>IF($A$182="","",IF(VLOOKUP($A$182,Samples!$A$3:$D$100,2,FALSE)='Intermediate Lookups'!$A5&amp;'Intermediate Lookups'!B$1,$A$182, ""))</f>
        <v/>
      </c>
      <c r="B186" s="10" t="str">
        <f>IF($A$182="","",IF(VLOOKUP($A$182,Samples!$A$3:$D$100,2,FALSE)='Intermediate Lookups'!$A5&amp;'Intermediate Lookups'!C$1,$A$182, ""))</f>
        <v/>
      </c>
      <c r="C186" s="10" t="str">
        <f>IF($A$182="","",IF(VLOOKUP($A$182,Samples!$A$3:$D$100,2,FALSE)='Intermediate Lookups'!$A5&amp;'Intermediate Lookups'!D$1,$A$182, ""))</f>
        <v/>
      </c>
      <c r="D186" s="10" t="str">
        <f>IF($A$182="","",IF(VLOOKUP($A$182,Samples!$A$3:$D$100,2,FALSE)='Intermediate Lookups'!$A5&amp;'Intermediate Lookups'!E$1,$A$182, ""))</f>
        <v/>
      </c>
      <c r="E186" s="10" t="str">
        <f>IF($A$182="","",IF(VLOOKUP($A$182,Samples!$A$3:$D$100,2,FALSE)='Intermediate Lookups'!$A5&amp;'Intermediate Lookups'!F$1,$A$182, ""))</f>
        <v/>
      </c>
      <c r="F186" s="10" t="str">
        <f>IF($A$182="","",IF(VLOOKUP($A$182,Samples!$A$3:$D$100,2,FALSE)='Intermediate Lookups'!$A5&amp;'Intermediate Lookups'!G$1,$A$182, ""))</f>
        <v/>
      </c>
      <c r="G186" s="10" t="str">
        <f>IF($A$182="","",IF(VLOOKUP($A$182,Samples!$A$3:$D$100,2,FALSE)='Intermediate Lookups'!$A5&amp;'Intermediate Lookups'!H$1,$A$182, ""))</f>
        <v/>
      </c>
      <c r="H186" s="10" t="str">
        <f>IF($A$182="","",IF(VLOOKUP($A$182,Samples!$A$3:$D$100,2,FALSE)='Intermediate Lookups'!$A5&amp;'Intermediate Lookups'!I$1,$A$182, ""))</f>
        <v/>
      </c>
      <c r="I186" s="10" t="str">
        <f>IF($A$182="","",IF(VLOOKUP($A$182,Samples!$A$3:$D$100,2,FALSE)='Intermediate Lookups'!$A5&amp;'Intermediate Lookups'!J$1,$A$182, ""))</f>
        <v/>
      </c>
      <c r="J186" s="10" t="str">
        <f>IF($A$182="","",IF(VLOOKUP($A$182,Samples!$A$3:$D$100,2,FALSE)='Intermediate Lookups'!$A5&amp;'Intermediate Lookups'!K$1,$A$182, ""))</f>
        <v/>
      </c>
      <c r="K186" s="10" t="str">
        <f>IF($A$182="","",IF(VLOOKUP($A$182,Samples!$A$3:$D$100,2,FALSE)='Intermediate Lookups'!$A5&amp;'Intermediate Lookups'!L$1,$A$182, ""))</f>
        <v/>
      </c>
      <c r="L186" s="10" t="str">
        <f>IF($A$182="","",IF(VLOOKUP($A$182,Samples!$A$3:$D$100,2,FALSE)='Intermediate Lookups'!$A5&amp;'Intermediate Lookups'!M$1,$A$182, ""))</f>
        <v/>
      </c>
    </row>
    <row r="187" spans="1:12" x14ac:dyDescent="0.25">
      <c r="A187" s="10" t="str">
        <f>IF($A$182="","",IF(VLOOKUP($A$182,Samples!$A$3:$D$100,2,FALSE)='Intermediate Lookups'!$A6&amp;'Intermediate Lookups'!B$1,$A$182, ""))</f>
        <v/>
      </c>
      <c r="B187" s="10" t="str">
        <f>IF($A$182="","",IF(VLOOKUP($A$182,Samples!$A$3:$D$100,2,FALSE)='Intermediate Lookups'!$A6&amp;'Intermediate Lookups'!C$1,$A$182, ""))</f>
        <v/>
      </c>
      <c r="C187" s="10" t="str">
        <f>IF($A$182="","",IF(VLOOKUP($A$182,Samples!$A$3:$D$100,2,FALSE)='Intermediate Lookups'!$A6&amp;'Intermediate Lookups'!D$1,$A$182, ""))</f>
        <v/>
      </c>
      <c r="D187" s="10" t="str">
        <f>IF($A$182="","",IF(VLOOKUP($A$182,Samples!$A$3:$D$100,2,FALSE)='Intermediate Lookups'!$A6&amp;'Intermediate Lookups'!E$1,$A$182, ""))</f>
        <v/>
      </c>
      <c r="E187" s="10" t="str">
        <f>IF($A$182="","",IF(VLOOKUP($A$182,Samples!$A$3:$D$100,2,FALSE)='Intermediate Lookups'!$A6&amp;'Intermediate Lookups'!F$1,$A$182, ""))</f>
        <v/>
      </c>
      <c r="F187" s="10" t="str">
        <f>IF($A$182="","",IF(VLOOKUP($A$182,Samples!$A$3:$D$100,2,FALSE)='Intermediate Lookups'!$A6&amp;'Intermediate Lookups'!G$1,$A$182, ""))</f>
        <v/>
      </c>
      <c r="G187" s="10" t="str">
        <f>IF($A$182="","",IF(VLOOKUP($A$182,Samples!$A$3:$D$100,2,FALSE)='Intermediate Lookups'!$A6&amp;'Intermediate Lookups'!H$1,$A$182, ""))</f>
        <v/>
      </c>
      <c r="H187" s="10" t="str">
        <f>IF($A$182="","",IF(VLOOKUP($A$182,Samples!$A$3:$D$100,2,FALSE)='Intermediate Lookups'!$A6&amp;'Intermediate Lookups'!I$1,$A$182, ""))</f>
        <v/>
      </c>
      <c r="I187" s="10" t="str">
        <f>IF($A$182="","",IF(VLOOKUP($A$182,Samples!$A$3:$D$100,2,FALSE)='Intermediate Lookups'!$A6&amp;'Intermediate Lookups'!J$1,$A$182, ""))</f>
        <v/>
      </c>
      <c r="J187" s="10" t="str">
        <f>IF($A$182="","",IF(VLOOKUP($A$182,Samples!$A$3:$D$100,2,FALSE)='Intermediate Lookups'!$A6&amp;'Intermediate Lookups'!K$1,$A$182, ""))</f>
        <v/>
      </c>
      <c r="K187" s="10" t="str">
        <f>IF($A$182="","",IF(VLOOKUP($A$182,Samples!$A$3:$D$100,2,FALSE)='Intermediate Lookups'!$A6&amp;'Intermediate Lookups'!L$1,$A$182, ""))</f>
        <v/>
      </c>
      <c r="L187" s="10" t="str">
        <f>IF($A$182="","",IF(VLOOKUP($A$182,Samples!$A$3:$D$100,2,FALSE)='Intermediate Lookups'!$A6&amp;'Intermediate Lookups'!M$1,$A$182, ""))</f>
        <v/>
      </c>
    </row>
    <row r="188" spans="1:12" x14ac:dyDescent="0.25">
      <c r="A188" s="10" t="str">
        <f>IF($A$182="","",IF(VLOOKUP($A$182,Samples!$A$3:$D$100,2,FALSE)='Intermediate Lookups'!$A7&amp;'Intermediate Lookups'!B$1,$A$182, ""))</f>
        <v/>
      </c>
      <c r="B188" s="10" t="str">
        <f>IF($A$182="","",IF(VLOOKUP($A$182,Samples!$A$3:$D$100,2,FALSE)='Intermediate Lookups'!$A7&amp;'Intermediate Lookups'!C$1,$A$182, ""))</f>
        <v/>
      </c>
      <c r="C188" s="10" t="str">
        <f>IF($A$182="","",IF(VLOOKUP($A$182,Samples!$A$3:$D$100,2,FALSE)='Intermediate Lookups'!$A7&amp;'Intermediate Lookups'!D$1,$A$182, ""))</f>
        <v/>
      </c>
      <c r="D188" s="10" t="str">
        <f>IF($A$182="","",IF(VLOOKUP($A$182,Samples!$A$3:$D$100,2,FALSE)='Intermediate Lookups'!$A7&amp;'Intermediate Lookups'!E$1,$A$182, ""))</f>
        <v/>
      </c>
      <c r="E188" s="10" t="str">
        <f>IF($A$182="","",IF(VLOOKUP($A$182,Samples!$A$3:$D$100,2,FALSE)='Intermediate Lookups'!$A7&amp;'Intermediate Lookups'!F$1,$A$182, ""))</f>
        <v/>
      </c>
      <c r="F188" s="10" t="str">
        <f>IF($A$182="","",IF(VLOOKUP($A$182,Samples!$A$3:$D$100,2,FALSE)='Intermediate Lookups'!$A7&amp;'Intermediate Lookups'!G$1,$A$182, ""))</f>
        <v/>
      </c>
      <c r="G188" s="10" t="str">
        <f>IF($A$182="","",IF(VLOOKUP($A$182,Samples!$A$3:$D$100,2,FALSE)='Intermediate Lookups'!$A7&amp;'Intermediate Lookups'!H$1,$A$182, ""))</f>
        <v/>
      </c>
      <c r="H188" s="10" t="str">
        <f>IF($A$182="","",IF(VLOOKUP($A$182,Samples!$A$3:$D$100,2,FALSE)='Intermediate Lookups'!$A7&amp;'Intermediate Lookups'!I$1,$A$182, ""))</f>
        <v/>
      </c>
      <c r="I188" s="10" t="str">
        <f>IF($A$182="","",IF(VLOOKUP($A$182,Samples!$A$3:$D$100,2,FALSE)='Intermediate Lookups'!$A7&amp;'Intermediate Lookups'!J$1,$A$182, ""))</f>
        <v/>
      </c>
      <c r="J188" s="10" t="str">
        <f>IF($A$182="","",IF(VLOOKUP($A$182,Samples!$A$3:$D$100,2,FALSE)='Intermediate Lookups'!$A7&amp;'Intermediate Lookups'!K$1,$A$182, ""))</f>
        <v/>
      </c>
      <c r="K188" s="10" t="str">
        <f>IF($A$182="","",IF(VLOOKUP($A$182,Samples!$A$3:$D$100,2,FALSE)='Intermediate Lookups'!$A7&amp;'Intermediate Lookups'!L$1,$A$182, ""))</f>
        <v/>
      </c>
      <c r="L188" s="10" t="str">
        <f>IF($A$182="","",IF(VLOOKUP($A$182,Samples!$A$3:$D$100,2,FALSE)='Intermediate Lookups'!$A7&amp;'Intermediate Lookups'!M$1,$A$182, ""))</f>
        <v/>
      </c>
    </row>
    <row r="189" spans="1:12" x14ac:dyDescent="0.25">
      <c r="A189" s="10" t="str">
        <f>IF($A$182="","",IF(VLOOKUP($A$182,Samples!$A$3:$D$100,2,FALSE)='Intermediate Lookups'!$A8&amp;'Intermediate Lookups'!B$1,$A$182, ""))</f>
        <v/>
      </c>
      <c r="B189" s="10" t="str">
        <f>IF($A$182="","",IF(VLOOKUP($A$182,Samples!$A$3:$D$100,2,FALSE)='Intermediate Lookups'!$A8&amp;'Intermediate Lookups'!C$1,$A$182, ""))</f>
        <v/>
      </c>
      <c r="C189" s="10" t="str">
        <f>IF($A$182="","",IF(VLOOKUP($A$182,Samples!$A$3:$D$100,2,FALSE)='Intermediate Lookups'!$A8&amp;'Intermediate Lookups'!D$1,$A$182, ""))</f>
        <v/>
      </c>
      <c r="D189" s="10" t="str">
        <f>IF($A$182="","",IF(VLOOKUP($A$182,Samples!$A$3:$D$100,2,FALSE)='Intermediate Lookups'!$A8&amp;'Intermediate Lookups'!E$1,$A$182, ""))</f>
        <v/>
      </c>
      <c r="E189" s="10" t="str">
        <f>IF($A$182="","",IF(VLOOKUP($A$182,Samples!$A$3:$D$100,2,FALSE)='Intermediate Lookups'!$A8&amp;'Intermediate Lookups'!F$1,$A$182, ""))</f>
        <v/>
      </c>
      <c r="F189" s="10" t="str">
        <f>IF($A$182="","",IF(VLOOKUP($A$182,Samples!$A$3:$D$100,2,FALSE)='Intermediate Lookups'!$A8&amp;'Intermediate Lookups'!G$1,$A$182, ""))</f>
        <v/>
      </c>
      <c r="G189" s="10" t="str">
        <f>IF($A$182="","",IF(VLOOKUP($A$182,Samples!$A$3:$D$100,2,FALSE)='Intermediate Lookups'!$A8&amp;'Intermediate Lookups'!H$1,$A$182, ""))</f>
        <v/>
      </c>
      <c r="H189" s="10" t="str">
        <f>IF($A$182="","",IF(VLOOKUP($A$182,Samples!$A$3:$D$100,2,FALSE)='Intermediate Lookups'!$A8&amp;'Intermediate Lookups'!I$1,$A$182, ""))</f>
        <v/>
      </c>
      <c r="I189" s="10" t="str">
        <f>IF($A$182="","",IF(VLOOKUP($A$182,Samples!$A$3:$D$100,2,FALSE)='Intermediate Lookups'!$A8&amp;'Intermediate Lookups'!J$1,$A$182, ""))</f>
        <v/>
      </c>
      <c r="J189" s="10" t="str">
        <f>IF($A$182="","",IF(VLOOKUP($A$182,Samples!$A$3:$D$100,2,FALSE)='Intermediate Lookups'!$A8&amp;'Intermediate Lookups'!K$1,$A$182, ""))</f>
        <v/>
      </c>
      <c r="K189" s="10" t="str">
        <f>IF($A$182="","",IF(VLOOKUP($A$182,Samples!$A$3:$D$100,2,FALSE)='Intermediate Lookups'!$A8&amp;'Intermediate Lookups'!L$1,$A$182, ""))</f>
        <v/>
      </c>
      <c r="L189" s="10" t="str">
        <f>IF($A$182="","",IF(VLOOKUP($A$182,Samples!$A$3:$D$100,2,FALSE)='Intermediate Lookups'!$A8&amp;'Intermediate Lookups'!M$1,$A$182, ""))</f>
        <v/>
      </c>
    </row>
    <row r="190" spans="1:12" x14ac:dyDescent="0.25">
      <c r="A190" s="10" t="str">
        <f>IF($A$182="","",IF(VLOOKUP($A$182,Samples!$A$3:$D$100,2,FALSE)='Intermediate Lookups'!$A9&amp;'Intermediate Lookups'!B$1,$A$182, ""))</f>
        <v/>
      </c>
      <c r="B190" s="10" t="str">
        <f>IF($A$182="","",IF(VLOOKUP($A$182,Samples!$A$3:$D$100,2,FALSE)='Intermediate Lookups'!$A9&amp;'Intermediate Lookups'!C$1,$A$182, ""))</f>
        <v/>
      </c>
      <c r="C190" s="10" t="str">
        <f>IF($A$182="","",IF(VLOOKUP($A$182,Samples!$A$3:$D$100,2,FALSE)='Intermediate Lookups'!$A9&amp;'Intermediate Lookups'!D$1,$A$182, ""))</f>
        <v/>
      </c>
      <c r="D190" s="10" t="str">
        <f>IF($A$182="","",IF(VLOOKUP($A$182,Samples!$A$3:$D$100,2,FALSE)='Intermediate Lookups'!$A9&amp;'Intermediate Lookups'!E$1,$A$182, ""))</f>
        <v/>
      </c>
      <c r="E190" s="10" t="str">
        <f>IF($A$182="","",IF(VLOOKUP($A$182,Samples!$A$3:$D$100,2,FALSE)='Intermediate Lookups'!$A9&amp;'Intermediate Lookups'!F$1,$A$182, ""))</f>
        <v/>
      </c>
      <c r="F190" s="10" t="str">
        <f>IF($A$182="","",IF(VLOOKUP($A$182,Samples!$A$3:$D$100,2,FALSE)='Intermediate Lookups'!$A9&amp;'Intermediate Lookups'!G$1,$A$182, ""))</f>
        <v/>
      </c>
      <c r="G190" s="10" t="str">
        <f>IF($A$182="","",IF(VLOOKUP($A$182,Samples!$A$3:$D$100,2,FALSE)='Intermediate Lookups'!$A9&amp;'Intermediate Lookups'!H$1,$A$182, ""))</f>
        <v/>
      </c>
      <c r="H190" s="10" t="str">
        <f>IF($A$182="","",IF(VLOOKUP($A$182,Samples!$A$3:$D$100,2,FALSE)='Intermediate Lookups'!$A9&amp;'Intermediate Lookups'!I$1,$A$182, ""))</f>
        <v/>
      </c>
      <c r="I190" s="10" t="str">
        <f>IF($A$182="","",IF(VLOOKUP($A$182,Samples!$A$3:$D$100,2,FALSE)='Intermediate Lookups'!$A9&amp;'Intermediate Lookups'!J$1,$A$182, ""))</f>
        <v/>
      </c>
      <c r="J190" s="10" t="str">
        <f>IF($A$182="","",IF(VLOOKUP($A$182,Samples!$A$3:$D$100,2,FALSE)='Intermediate Lookups'!$A9&amp;'Intermediate Lookups'!K$1,$A$182, ""))</f>
        <v/>
      </c>
      <c r="K190" s="10" t="str">
        <f>IF($A$182="","",IF(VLOOKUP($A$182,Samples!$A$3:$D$100,2,FALSE)='Intermediate Lookups'!$A9&amp;'Intermediate Lookups'!L$1,$A$182, ""))</f>
        <v/>
      </c>
      <c r="L190" s="10" t="str">
        <f>IF($A$182="","",IF(VLOOKUP($A$182,Samples!$A$3:$D$100,2,FALSE)='Intermediate Lookups'!$A9&amp;'Intermediate Lookups'!M$1,$A$182, ""))</f>
        <v/>
      </c>
    </row>
    <row r="192" spans="1:12" x14ac:dyDescent="0.25">
      <c r="A192" t="str">
        <f>IF(ISBLANK(Samples!A22),IF(OR(A182="",A182=Samples!$A$100,ISBLANK(Samples!A100)),"",Samples!$A$100),Samples!A22)</f>
        <v/>
      </c>
      <c r="B192" t="str">
        <f>IF(A192="","",VLOOKUP(A192,Samples!$A$3:$D$100,4,FALSE))</f>
        <v/>
      </c>
    </row>
    <row r="193" spans="1:12" x14ac:dyDescent="0.25">
      <c r="A193" s="10" t="str">
        <f>IF($A$192="","",IF(VLOOKUP($A$192,Samples!$A$3:$D$100,2,FALSE)='Intermediate Lookups'!$A2&amp;'Intermediate Lookups'!B$1,$A$192, ""))</f>
        <v/>
      </c>
      <c r="B193" s="10" t="str">
        <f>IF($A$192="","",IF(VLOOKUP($A$192,Samples!$A$3:$D$100,2,FALSE)='Intermediate Lookups'!$A2&amp;'Intermediate Lookups'!C$1,$A$192, ""))</f>
        <v/>
      </c>
      <c r="C193" s="10" t="str">
        <f>IF($A$192="","",IF(VLOOKUP($A$192,Samples!$A$3:$D$100,2,FALSE)='Intermediate Lookups'!$A2&amp;'Intermediate Lookups'!D$1,$A$192, ""))</f>
        <v/>
      </c>
      <c r="D193" s="10" t="str">
        <f>IF($A$192="","",IF(VLOOKUP($A$192,Samples!$A$3:$D$100,2,FALSE)='Intermediate Lookups'!$A2&amp;'Intermediate Lookups'!E$1,$A$192, ""))</f>
        <v/>
      </c>
      <c r="E193" s="10" t="str">
        <f>IF($A$192="","",IF(VLOOKUP($A$192,Samples!$A$3:$D$100,2,FALSE)='Intermediate Lookups'!$A2&amp;'Intermediate Lookups'!F$1,$A$192, ""))</f>
        <v/>
      </c>
      <c r="F193" s="10" t="str">
        <f>IF($A$192="","",IF(VLOOKUP($A$192,Samples!$A$3:$D$100,2,FALSE)='Intermediate Lookups'!$A2&amp;'Intermediate Lookups'!G$1,$A$192, ""))</f>
        <v/>
      </c>
      <c r="G193" s="10" t="str">
        <f>IF($A$192="","",IF(VLOOKUP($A$192,Samples!$A$3:$D$100,2,FALSE)='Intermediate Lookups'!$A2&amp;'Intermediate Lookups'!H$1,$A$192, ""))</f>
        <v/>
      </c>
      <c r="H193" s="10" t="str">
        <f>IF($A$192="","",IF(VLOOKUP($A$192,Samples!$A$3:$D$100,2,FALSE)='Intermediate Lookups'!$A2&amp;'Intermediate Lookups'!I$1,$A$192, ""))</f>
        <v/>
      </c>
      <c r="I193" s="10" t="str">
        <f>IF($A$192="","",IF(VLOOKUP($A$192,Samples!$A$3:$D$100,2,FALSE)='Intermediate Lookups'!$A2&amp;'Intermediate Lookups'!J$1,$A$192, ""))</f>
        <v/>
      </c>
      <c r="J193" s="10" t="str">
        <f>IF($A$192="","",IF(VLOOKUP($A$192,Samples!$A$3:$D$100,2,FALSE)='Intermediate Lookups'!$A2&amp;'Intermediate Lookups'!K$1,$A$192, ""))</f>
        <v/>
      </c>
      <c r="K193" s="10" t="str">
        <f>IF($A$192="","",IF(VLOOKUP($A$192,Samples!$A$3:$D$100,2,FALSE)='Intermediate Lookups'!$A2&amp;'Intermediate Lookups'!L$1,$A$192, ""))</f>
        <v/>
      </c>
      <c r="L193" s="10" t="str">
        <f>IF($A$192="","",IF(VLOOKUP($A$192,Samples!$A$3:$D$100,2,FALSE)='Intermediate Lookups'!$A2&amp;'Intermediate Lookups'!M$1,$A$192, ""))</f>
        <v/>
      </c>
    </row>
    <row r="194" spans="1:12" x14ac:dyDescent="0.25">
      <c r="A194" s="10" t="str">
        <f>IF($A$192="","",IF(VLOOKUP($A$192,Samples!$A$3:$D$100,2,FALSE)='Intermediate Lookups'!$A3&amp;'Intermediate Lookups'!B$1,$A$192, ""))</f>
        <v/>
      </c>
      <c r="B194" s="10" t="str">
        <f>IF($A$192="","",IF(VLOOKUP($A$192,Samples!$A$3:$D$100,2,FALSE)='Intermediate Lookups'!$A3&amp;'Intermediate Lookups'!C$1,$A$192, ""))</f>
        <v/>
      </c>
      <c r="C194" s="10" t="str">
        <f>IF($A$192="","",IF(VLOOKUP($A$192,Samples!$A$3:$D$100,2,FALSE)='Intermediate Lookups'!$A3&amp;'Intermediate Lookups'!D$1,$A$192, ""))</f>
        <v/>
      </c>
      <c r="D194" s="10" t="str">
        <f>IF($A$192="","",IF(VLOOKUP($A$192,Samples!$A$3:$D$100,2,FALSE)='Intermediate Lookups'!$A3&amp;'Intermediate Lookups'!E$1,$A$192, ""))</f>
        <v/>
      </c>
      <c r="E194" s="10" t="str">
        <f>IF($A$192="","",IF(VLOOKUP($A$192,Samples!$A$3:$D$100,2,FALSE)='Intermediate Lookups'!$A3&amp;'Intermediate Lookups'!F$1,$A$192, ""))</f>
        <v/>
      </c>
      <c r="F194" s="10" t="str">
        <f>IF($A$192="","",IF(VLOOKUP($A$192,Samples!$A$3:$D$100,2,FALSE)='Intermediate Lookups'!$A3&amp;'Intermediate Lookups'!G$1,$A$192, ""))</f>
        <v/>
      </c>
      <c r="G194" s="10" t="str">
        <f>IF($A$192="","",IF(VLOOKUP($A$192,Samples!$A$3:$D$100,2,FALSE)='Intermediate Lookups'!$A3&amp;'Intermediate Lookups'!H$1,$A$192, ""))</f>
        <v/>
      </c>
      <c r="H194" s="10" t="str">
        <f>IF($A$192="","",IF(VLOOKUP($A$192,Samples!$A$3:$D$100,2,FALSE)='Intermediate Lookups'!$A3&amp;'Intermediate Lookups'!I$1,$A$192, ""))</f>
        <v/>
      </c>
      <c r="I194" s="10" t="str">
        <f>IF($A$192="","",IF(VLOOKUP($A$192,Samples!$A$3:$D$100,2,FALSE)='Intermediate Lookups'!$A3&amp;'Intermediate Lookups'!J$1,$A$192, ""))</f>
        <v/>
      </c>
      <c r="J194" s="10" t="str">
        <f>IF($A$192="","",IF(VLOOKUP($A$192,Samples!$A$3:$D$100,2,FALSE)='Intermediate Lookups'!$A3&amp;'Intermediate Lookups'!K$1,$A$192, ""))</f>
        <v/>
      </c>
      <c r="K194" s="10" t="str">
        <f>IF($A$192="","",IF(VLOOKUP($A$192,Samples!$A$3:$D$100,2,FALSE)='Intermediate Lookups'!$A3&amp;'Intermediate Lookups'!L$1,$A$192, ""))</f>
        <v/>
      </c>
      <c r="L194" s="10" t="str">
        <f>IF($A$192="","",IF(VLOOKUP($A$192,Samples!$A$3:$D$100,2,FALSE)='Intermediate Lookups'!$A3&amp;'Intermediate Lookups'!M$1,$A$192, ""))</f>
        <v/>
      </c>
    </row>
    <row r="195" spans="1:12" x14ac:dyDescent="0.25">
      <c r="A195" s="10" t="str">
        <f>IF($A$192="","",IF(VLOOKUP($A$192,Samples!$A$3:$D$100,2,FALSE)='Intermediate Lookups'!$A4&amp;'Intermediate Lookups'!B$1,$A$192, ""))</f>
        <v/>
      </c>
      <c r="B195" s="10" t="str">
        <f>IF($A$192="","",IF(VLOOKUP($A$192,Samples!$A$3:$D$100,2,FALSE)='Intermediate Lookups'!$A4&amp;'Intermediate Lookups'!C$1,$A$192, ""))</f>
        <v/>
      </c>
      <c r="C195" s="10" t="str">
        <f>IF($A$192="","",IF(VLOOKUP($A$192,Samples!$A$3:$D$100,2,FALSE)='Intermediate Lookups'!$A4&amp;'Intermediate Lookups'!D$1,$A$192, ""))</f>
        <v/>
      </c>
      <c r="D195" s="10" t="str">
        <f>IF($A$192="","",IF(VLOOKUP($A$192,Samples!$A$3:$D$100,2,FALSE)='Intermediate Lookups'!$A4&amp;'Intermediate Lookups'!E$1,$A$192, ""))</f>
        <v/>
      </c>
      <c r="E195" s="10" t="str">
        <f>IF($A$192="","",IF(VLOOKUP($A$192,Samples!$A$3:$D$100,2,FALSE)='Intermediate Lookups'!$A4&amp;'Intermediate Lookups'!F$1,$A$192, ""))</f>
        <v/>
      </c>
      <c r="F195" s="10" t="str">
        <f>IF($A$192="","",IF(VLOOKUP($A$192,Samples!$A$3:$D$100,2,FALSE)='Intermediate Lookups'!$A4&amp;'Intermediate Lookups'!G$1,$A$192, ""))</f>
        <v/>
      </c>
      <c r="G195" s="10" t="str">
        <f>IF($A$192="","",IF(VLOOKUP($A$192,Samples!$A$3:$D$100,2,FALSE)='Intermediate Lookups'!$A4&amp;'Intermediate Lookups'!H$1,$A$192, ""))</f>
        <v/>
      </c>
      <c r="H195" s="10" t="str">
        <f>IF($A$192="","",IF(VLOOKUP($A$192,Samples!$A$3:$D$100,2,FALSE)='Intermediate Lookups'!$A4&amp;'Intermediate Lookups'!I$1,$A$192, ""))</f>
        <v/>
      </c>
      <c r="I195" s="10" t="str">
        <f>IF($A$192="","",IF(VLOOKUP($A$192,Samples!$A$3:$D$100,2,FALSE)='Intermediate Lookups'!$A4&amp;'Intermediate Lookups'!J$1,$A$192, ""))</f>
        <v/>
      </c>
      <c r="J195" s="10" t="str">
        <f>IF($A$192="","",IF(VLOOKUP($A$192,Samples!$A$3:$D$100,2,FALSE)='Intermediate Lookups'!$A4&amp;'Intermediate Lookups'!K$1,$A$192, ""))</f>
        <v/>
      </c>
      <c r="K195" s="10" t="str">
        <f>IF($A$192="","",IF(VLOOKUP($A$192,Samples!$A$3:$D$100,2,FALSE)='Intermediate Lookups'!$A4&amp;'Intermediate Lookups'!L$1,$A$192, ""))</f>
        <v/>
      </c>
      <c r="L195" s="10" t="str">
        <f>IF($A$192="","",IF(VLOOKUP($A$192,Samples!$A$3:$D$100,2,FALSE)='Intermediate Lookups'!$A4&amp;'Intermediate Lookups'!M$1,$A$192, ""))</f>
        <v/>
      </c>
    </row>
    <row r="196" spans="1:12" x14ac:dyDescent="0.25">
      <c r="A196" s="10" t="str">
        <f>IF($A$192="","",IF(VLOOKUP($A$192,Samples!$A$3:$D$100,2,FALSE)='Intermediate Lookups'!$A5&amp;'Intermediate Lookups'!B$1,$A$192, ""))</f>
        <v/>
      </c>
      <c r="B196" s="10" t="str">
        <f>IF($A$192="","",IF(VLOOKUP($A$192,Samples!$A$3:$D$100,2,FALSE)='Intermediate Lookups'!$A5&amp;'Intermediate Lookups'!C$1,$A$192, ""))</f>
        <v/>
      </c>
      <c r="C196" s="10" t="str">
        <f>IF($A$192="","",IF(VLOOKUP($A$192,Samples!$A$3:$D$100,2,FALSE)='Intermediate Lookups'!$A5&amp;'Intermediate Lookups'!D$1,$A$192, ""))</f>
        <v/>
      </c>
      <c r="D196" s="10" t="str">
        <f>IF($A$192="","",IF(VLOOKUP($A$192,Samples!$A$3:$D$100,2,FALSE)='Intermediate Lookups'!$A5&amp;'Intermediate Lookups'!E$1,$A$192, ""))</f>
        <v/>
      </c>
      <c r="E196" s="10" t="str">
        <f>IF($A$192="","",IF(VLOOKUP($A$192,Samples!$A$3:$D$100,2,FALSE)='Intermediate Lookups'!$A5&amp;'Intermediate Lookups'!F$1,$A$192, ""))</f>
        <v/>
      </c>
      <c r="F196" s="10" t="str">
        <f>IF($A$192="","",IF(VLOOKUP($A$192,Samples!$A$3:$D$100,2,FALSE)='Intermediate Lookups'!$A5&amp;'Intermediate Lookups'!G$1,$A$192, ""))</f>
        <v/>
      </c>
      <c r="G196" s="10" t="str">
        <f>IF($A$192="","",IF(VLOOKUP($A$192,Samples!$A$3:$D$100,2,FALSE)='Intermediate Lookups'!$A5&amp;'Intermediate Lookups'!H$1,$A$192, ""))</f>
        <v/>
      </c>
      <c r="H196" s="10" t="str">
        <f>IF($A$192="","",IF(VLOOKUP($A$192,Samples!$A$3:$D$100,2,FALSE)='Intermediate Lookups'!$A5&amp;'Intermediate Lookups'!I$1,$A$192, ""))</f>
        <v/>
      </c>
      <c r="I196" s="10" t="str">
        <f>IF($A$192="","",IF(VLOOKUP($A$192,Samples!$A$3:$D$100,2,FALSE)='Intermediate Lookups'!$A5&amp;'Intermediate Lookups'!J$1,$A$192, ""))</f>
        <v/>
      </c>
      <c r="J196" s="10" t="str">
        <f>IF($A$192="","",IF(VLOOKUP($A$192,Samples!$A$3:$D$100,2,FALSE)='Intermediate Lookups'!$A5&amp;'Intermediate Lookups'!K$1,$A$192, ""))</f>
        <v/>
      </c>
      <c r="K196" s="10" t="str">
        <f>IF($A$192="","",IF(VLOOKUP($A$192,Samples!$A$3:$D$100,2,FALSE)='Intermediate Lookups'!$A5&amp;'Intermediate Lookups'!L$1,$A$192, ""))</f>
        <v/>
      </c>
      <c r="L196" s="10" t="str">
        <f>IF($A$192="","",IF(VLOOKUP($A$192,Samples!$A$3:$D$100,2,FALSE)='Intermediate Lookups'!$A5&amp;'Intermediate Lookups'!M$1,$A$192, ""))</f>
        <v/>
      </c>
    </row>
    <row r="197" spans="1:12" x14ac:dyDescent="0.25">
      <c r="A197" s="10" t="str">
        <f>IF($A$192="","",IF(VLOOKUP($A$192,Samples!$A$3:$D$100,2,FALSE)='Intermediate Lookups'!$A6&amp;'Intermediate Lookups'!B$1,$A$192, ""))</f>
        <v/>
      </c>
      <c r="B197" s="10" t="str">
        <f>IF($A$192="","",IF(VLOOKUP($A$192,Samples!$A$3:$D$100,2,FALSE)='Intermediate Lookups'!$A6&amp;'Intermediate Lookups'!C$1,$A$192, ""))</f>
        <v/>
      </c>
      <c r="C197" s="10" t="str">
        <f>IF($A$192="","",IF(VLOOKUP($A$192,Samples!$A$3:$D$100,2,FALSE)='Intermediate Lookups'!$A6&amp;'Intermediate Lookups'!D$1,$A$192, ""))</f>
        <v/>
      </c>
      <c r="D197" s="10" t="str">
        <f>IF($A$192="","",IF(VLOOKUP($A$192,Samples!$A$3:$D$100,2,FALSE)='Intermediate Lookups'!$A6&amp;'Intermediate Lookups'!E$1,$A$192, ""))</f>
        <v/>
      </c>
      <c r="E197" s="10" t="str">
        <f>IF($A$192="","",IF(VLOOKUP($A$192,Samples!$A$3:$D$100,2,FALSE)='Intermediate Lookups'!$A6&amp;'Intermediate Lookups'!F$1,$A$192, ""))</f>
        <v/>
      </c>
      <c r="F197" s="10" t="str">
        <f>IF($A$192="","",IF(VLOOKUP($A$192,Samples!$A$3:$D$100,2,FALSE)='Intermediate Lookups'!$A6&amp;'Intermediate Lookups'!G$1,$A$192, ""))</f>
        <v/>
      </c>
      <c r="G197" s="10" t="str">
        <f>IF($A$192="","",IF(VLOOKUP($A$192,Samples!$A$3:$D$100,2,FALSE)='Intermediate Lookups'!$A6&amp;'Intermediate Lookups'!H$1,$A$192, ""))</f>
        <v/>
      </c>
      <c r="H197" s="10" t="str">
        <f>IF($A$192="","",IF(VLOOKUP($A$192,Samples!$A$3:$D$100,2,FALSE)='Intermediate Lookups'!$A6&amp;'Intermediate Lookups'!I$1,$A$192, ""))</f>
        <v/>
      </c>
      <c r="I197" s="10" t="str">
        <f>IF($A$192="","",IF(VLOOKUP($A$192,Samples!$A$3:$D$100,2,FALSE)='Intermediate Lookups'!$A6&amp;'Intermediate Lookups'!J$1,$A$192, ""))</f>
        <v/>
      </c>
      <c r="J197" s="10" t="str">
        <f>IF($A$192="","",IF(VLOOKUP($A$192,Samples!$A$3:$D$100,2,FALSE)='Intermediate Lookups'!$A6&amp;'Intermediate Lookups'!K$1,$A$192, ""))</f>
        <v/>
      </c>
      <c r="K197" s="10" t="str">
        <f>IF($A$192="","",IF(VLOOKUP($A$192,Samples!$A$3:$D$100,2,FALSE)='Intermediate Lookups'!$A6&amp;'Intermediate Lookups'!L$1,$A$192, ""))</f>
        <v/>
      </c>
      <c r="L197" s="10" t="str">
        <f>IF($A$192="","",IF(VLOOKUP($A$192,Samples!$A$3:$D$100,2,FALSE)='Intermediate Lookups'!$A6&amp;'Intermediate Lookups'!M$1,$A$192, ""))</f>
        <v/>
      </c>
    </row>
    <row r="198" spans="1:12" x14ac:dyDescent="0.25">
      <c r="A198" s="10" t="str">
        <f>IF($A$192="","",IF(VLOOKUP($A$192,Samples!$A$3:$D$100,2,FALSE)='Intermediate Lookups'!$A7&amp;'Intermediate Lookups'!B$1,$A$192, ""))</f>
        <v/>
      </c>
      <c r="B198" s="10" t="str">
        <f>IF($A$192="","",IF(VLOOKUP($A$192,Samples!$A$3:$D$100,2,FALSE)='Intermediate Lookups'!$A7&amp;'Intermediate Lookups'!C$1,$A$192, ""))</f>
        <v/>
      </c>
      <c r="C198" s="10" t="str">
        <f>IF($A$192="","",IF(VLOOKUP($A$192,Samples!$A$3:$D$100,2,FALSE)='Intermediate Lookups'!$A7&amp;'Intermediate Lookups'!D$1,$A$192, ""))</f>
        <v/>
      </c>
      <c r="D198" s="10" t="str">
        <f>IF($A$192="","",IF(VLOOKUP($A$192,Samples!$A$3:$D$100,2,FALSE)='Intermediate Lookups'!$A7&amp;'Intermediate Lookups'!E$1,$A$192, ""))</f>
        <v/>
      </c>
      <c r="E198" s="10" t="str">
        <f>IF($A$192="","",IF(VLOOKUP($A$192,Samples!$A$3:$D$100,2,FALSE)='Intermediate Lookups'!$A7&amp;'Intermediate Lookups'!F$1,$A$192, ""))</f>
        <v/>
      </c>
      <c r="F198" s="10" t="str">
        <f>IF($A$192="","",IF(VLOOKUP($A$192,Samples!$A$3:$D$100,2,FALSE)='Intermediate Lookups'!$A7&amp;'Intermediate Lookups'!G$1,$A$192, ""))</f>
        <v/>
      </c>
      <c r="G198" s="10" t="str">
        <f>IF($A$192="","",IF(VLOOKUP($A$192,Samples!$A$3:$D$100,2,FALSE)='Intermediate Lookups'!$A7&amp;'Intermediate Lookups'!H$1,$A$192, ""))</f>
        <v/>
      </c>
      <c r="H198" s="10" t="str">
        <f>IF($A$192="","",IF(VLOOKUP($A$192,Samples!$A$3:$D$100,2,FALSE)='Intermediate Lookups'!$A7&amp;'Intermediate Lookups'!I$1,$A$192, ""))</f>
        <v/>
      </c>
      <c r="I198" s="10" t="str">
        <f>IF($A$192="","",IF(VLOOKUP($A$192,Samples!$A$3:$D$100,2,FALSE)='Intermediate Lookups'!$A7&amp;'Intermediate Lookups'!J$1,$A$192, ""))</f>
        <v/>
      </c>
      <c r="J198" s="10" t="str">
        <f>IF($A$192="","",IF(VLOOKUP($A$192,Samples!$A$3:$D$100,2,FALSE)='Intermediate Lookups'!$A7&amp;'Intermediate Lookups'!K$1,$A$192, ""))</f>
        <v/>
      </c>
      <c r="K198" s="10" t="str">
        <f>IF($A$192="","",IF(VLOOKUP($A$192,Samples!$A$3:$D$100,2,FALSE)='Intermediate Lookups'!$A7&amp;'Intermediate Lookups'!L$1,$A$192, ""))</f>
        <v/>
      </c>
      <c r="L198" s="10" t="str">
        <f>IF($A$192="","",IF(VLOOKUP($A$192,Samples!$A$3:$D$100,2,FALSE)='Intermediate Lookups'!$A7&amp;'Intermediate Lookups'!M$1,$A$192, ""))</f>
        <v/>
      </c>
    </row>
    <row r="199" spans="1:12" x14ac:dyDescent="0.25">
      <c r="A199" s="10" t="str">
        <f>IF($A$192="","",IF(VLOOKUP($A$192,Samples!$A$3:$D$100,2,FALSE)='Intermediate Lookups'!$A8&amp;'Intermediate Lookups'!B$1,$A$192, ""))</f>
        <v/>
      </c>
      <c r="B199" s="10" t="str">
        <f>IF($A$192="","",IF(VLOOKUP($A$192,Samples!$A$3:$D$100,2,FALSE)='Intermediate Lookups'!$A8&amp;'Intermediate Lookups'!C$1,$A$192, ""))</f>
        <v/>
      </c>
      <c r="C199" s="10" t="str">
        <f>IF($A$192="","",IF(VLOOKUP($A$192,Samples!$A$3:$D$100,2,FALSE)='Intermediate Lookups'!$A8&amp;'Intermediate Lookups'!D$1,$A$192, ""))</f>
        <v/>
      </c>
      <c r="D199" s="10" t="str">
        <f>IF($A$192="","",IF(VLOOKUP($A$192,Samples!$A$3:$D$100,2,FALSE)='Intermediate Lookups'!$A8&amp;'Intermediate Lookups'!E$1,$A$192, ""))</f>
        <v/>
      </c>
      <c r="E199" s="10" t="str">
        <f>IF($A$192="","",IF(VLOOKUP($A$192,Samples!$A$3:$D$100,2,FALSE)='Intermediate Lookups'!$A8&amp;'Intermediate Lookups'!F$1,$A$192, ""))</f>
        <v/>
      </c>
      <c r="F199" s="10" t="str">
        <f>IF($A$192="","",IF(VLOOKUP($A$192,Samples!$A$3:$D$100,2,FALSE)='Intermediate Lookups'!$A8&amp;'Intermediate Lookups'!G$1,$A$192, ""))</f>
        <v/>
      </c>
      <c r="G199" s="10" t="str">
        <f>IF($A$192="","",IF(VLOOKUP($A$192,Samples!$A$3:$D$100,2,FALSE)='Intermediate Lookups'!$A8&amp;'Intermediate Lookups'!H$1,$A$192, ""))</f>
        <v/>
      </c>
      <c r="H199" s="10" t="str">
        <f>IF($A$192="","",IF(VLOOKUP($A$192,Samples!$A$3:$D$100,2,FALSE)='Intermediate Lookups'!$A8&amp;'Intermediate Lookups'!I$1,$A$192, ""))</f>
        <v/>
      </c>
      <c r="I199" s="10" t="str">
        <f>IF($A$192="","",IF(VLOOKUP($A$192,Samples!$A$3:$D$100,2,FALSE)='Intermediate Lookups'!$A8&amp;'Intermediate Lookups'!J$1,$A$192, ""))</f>
        <v/>
      </c>
      <c r="J199" s="10" t="str">
        <f>IF($A$192="","",IF(VLOOKUP($A$192,Samples!$A$3:$D$100,2,FALSE)='Intermediate Lookups'!$A8&amp;'Intermediate Lookups'!K$1,$A$192, ""))</f>
        <v/>
      </c>
      <c r="K199" s="10" t="str">
        <f>IF($A$192="","",IF(VLOOKUP($A$192,Samples!$A$3:$D$100,2,FALSE)='Intermediate Lookups'!$A8&amp;'Intermediate Lookups'!L$1,$A$192, ""))</f>
        <v/>
      </c>
      <c r="L199" s="10" t="str">
        <f>IF($A$192="","",IF(VLOOKUP($A$192,Samples!$A$3:$D$100,2,FALSE)='Intermediate Lookups'!$A8&amp;'Intermediate Lookups'!M$1,$A$192, ""))</f>
        <v/>
      </c>
    </row>
    <row r="200" spans="1:12" x14ac:dyDescent="0.25">
      <c r="A200" s="10" t="str">
        <f>IF($A$192="","",IF(VLOOKUP($A$192,Samples!$A$3:$D$100,2,FALSE)='Intermediate Lookups'!$A9&amp;'Intermediate Lookups'!B$1,$A$192, ""))</f>
        <v/>
      </c>
      <c r="B200" s="10" t="str">
        <f>IF($A$192="","",IF(VLOOKUP($A$192,Samples!$A$3:$D$100,2,FALSE)='Intermediate Lookups'!$A9&amp;'Intermediate Lookups'!C$1,$A$192, ""))</f>
        <v/>
      </c>
      <c r="C200" s="10" t="str">
        <f>IF($A$192="","",IF(VLOOKUP($A$192,Samples!$A$3:$D$100,2,FALSE)='Intermediate Lookups'!$A9&amp;'Intermediate Lookups'!D$1,$A$192, ""))</f>
        <v/>
      </c>
      <c r="D200" s="10" t="str">
        <f>IF($A$192="","",IF(VLOOKUP($A$192,Samples!$A$3:$D$100,2,FALSE)='Intermediate Lookups'!$A9&amp;'Intermediate Lookups'!E$1,$A$192, ""))</f>
        <v/>
      </c>
      <c r="E200" s="10" t="str">
        <f>IF($A$192="","",IF(VLOOKUP($A$192,Samples!$A$3:$D$100,2,FALSE)='Intermediate Lookups'!$A9&amp;'Intermediate Lookups'!F$1,$A$192, ""))</f>
        <v/>
      </c>
      <c r="F200" s="10" t="str">
        <f>IF($A$192="","",IF(VLOOKUP($A$192,Samples!$A$3:$D$100,2,FALSE)='Intermediate Lookups'!$A9&amp;'Intermediate Lookups'!G$1,$A$192, ""))</f>
        <v/>
      </c>
      <c r="G200" s="10" t="str">
        <f>IF($A$192="","",IF(VLOOKUP($A$192,Samples!$A$3:$D$100,2,FALSE)='Intermediate Lookups'!$A9&amp;'Intermediate Lookups'!H$1,$A$192, ""))</f>
        <v/>
      </c>
      <c r="H200" s="10" t="str">
        <f>IF($A$192="","",IF(VLOOKUP($A$192,Samples!$A$3:$D$100,2,FALSE)='Intermediate Lookups'!$A9&amp;'Intermediate Lookups'!I$1,$A$192, ""))</f>
        <v/>
      </c>
      <c r="I200" s="10" t="str">
        <f>IF($A$192="","",IF(VLOOKUP($A$192,Samples!$A$3:$D$100,2,FALSE)='Intermediate Lookups'!$A9&amp;'Intermediate Lookups'!J$1,$A$192, ""))</f>
        <v/>
      </c>
      <c r="J200" s="10" t="str">
        <f>IF($A$192="","",IF(VLOOKUP($A$192,Samples!$A$3:$D$100,2,FALSE)='Intermediate Lookups'!$A9&amp;'Intermediate Lookups'!K$1,$A$192, ""))</f>
        <v/>
      </c>
      <c r="K200" s="10" t="str">
        <f>IF($A$192="","",IF(VLOOKUP($A$192,Samples!$A$3:$D$100,2,FALSE)='Intermediate Lookups'!$A9&amp;'Intermediate Lookups'!L$1,$A$192, ""))</f>
        <v/>
      </c>
      <c r="L200" s="10" t="str">
        <f>IF($A$192="","",IF(VLOOKUP($A$192,Samples!$A$3:$D$100,2,FALSE)='Intermediate Lookups'!$A9&amp;'Intermediate Lookups'!M$1,$A$192, ""))</f>
        <v/>
      </c>
    </row>
    <row r="202" spans="1:12" x14ac:dyDescent="0.25">
      <c r="A202" t="str">
        <f>IF(ISBLANK(Samples!A23),IF(OR(A192="",A192=Samples!$A$100,ISBLANK(Samples!A100)),"",Samples!$A$100),Samples!A23)</f>
        <v/>
      </c>
      <c r="B202" t="str">
        <f>IF(A202="","",VLOOKUP(A202,Samples!$A$3:$D$100,4,FALSE))</f>
        <v/>
      </c>
    </row>
    <row r="203" spans="1:12" x14ac:dyDescent="0.25">
      <c r="A203" s="10" t="str">
        <f>IF($A$202="","",IF(VLOOKUP($A$202,Samples!$A$3:$D$100,2,FALSE)='Intermediate Lookups'!$A2&amp;'Intermediate Lookups'!B$1,$A$202, ""))</f>
        <v/>
      </c>
      <c r="B203" s="10" t="str">
        <f>IF($A$202="","",IF(VLOOKUP($A$202,Samples!$A$3:$D$100,2,FALSE)='Intermediate Lookups'!$A2&amp;'Intermediate Lookups'!C$1,$A$202, ""))</f>
        <v/>
      </c>
      <c r="C203" s="10" t="str">
        <f>IF($A$202="","",IF(VLOOKUP($A$202,Samples!$A$3:$D$100,2,FALSE)='Intermediate Lookups'!$A2&amp;'Intermediate Lookups'!D$1,$A$202, ""))</f>
        <v/>
      </c>
      <c r="D203" s="10" t="str">
        <f>IF($A$202="","",IF(VLOOKUP($A$202,Samples!$A$3:$D$100,2,FALSE)='Intermediate Lookups'!$A2&amp;'Intermediate Lookups'!E$1,$A$202, ""))</f>
        <v/>
      </c>
      <c r="E203" s="10" t="str">
        <f>IF($A$202="","",IF(VLOOKUP($A$202,Samples!$A$3:$D$100,2,FALSE)='Intermediate Lookups'!$A2&amp;'Intermediate Lookups'!F$1,$A$202, ""))</f>
        <v/>
      </c>
      <c r="F203" s="10" t="str">
        <f>IF($A$202="","",IF(VLOOKUP($A$202,Samples!$A$3:$D$100,2,FALSE)='Intermediate Lookups'!$A2&amp;'Intermediate Lookups'!G$1,$A$202, ""))</f>
        <v/>
      </c>
      <c r="G203" s="10" t="str">
        <f>IF($A$202="","",IF(VLOOKUP($A$202,Samples!$A$3:$D$100,2,FALSE)='Intermediate Lookups'!$A2&amp;'Intermediate Lookups'!H$1,$A$202, ""))</f>
        <v/>
      </c>
      <c r="H203" s="10" t="str">
        <f>IF($A$202="","",IF(VLOOKUP($A$202,Samples!$A$3:$D$100,2,FALSE)='Intermediate Lookups'!$A2&amp;'Intermediate Lookups'!I$1,$A$202, ""))</f>
        <v/>
      </c>
      <c r="I203" s="10" t="str">
        <f>IF($A$202="","",IF(VLOOKUP($A$202,Samples!$A$3:$D$100,2,FALSE)='Intermediate Lookups'!$A2&amp;'Intermediate Lookups'!J$1,$A$202, ""))</f>
        <v/>
      </c>
      <c r="J203" s="10" t="str">
        <f>IF($A$202="","",IF(VLOOKUP($A$202,Samples!$A$3:$D$100,2,FALSE)='Intermediate Lookups'!$A2&amp;'Intermediate Lookups'!K$1,$A$202, ""))</f>
        <v/>
      </c>
      <c r="K203" s="10" t="str">
        <f>IF($A$202="","",IF(VLOOKUP($A$202,Samples!$A$3:$D$100,2,FALSE)='Intermediate Lookups'!$A2&amp;'Intermediate Lookups'!L$1,$A$202, ""))</f>
        <v/>
      </c>
      <c r="L203" s="10" t="str">
        <f>IF($A$202="","",IF(VLOOKUP($A$202,Samples!$A$3:$D$100,2,FALSE)='Intermediate Lookups'!$A2&amp;'Intermediate Lookups'!M$1,$A$202, ""))</f>
        <v/>
      </c>
    </row>
    <row r="204" spans="1:12" x14ac:dyDescent="0.25">
      <c r="A204" s="10" t="str">
        <f>IF($A$202="","",IF(VLOOKUP($A$202,Samples!$A$3:$D$100,2,FALSE)='Intermediate Lookups'!$A3&amp;'Intermediate Lookups'!B$1,$A$202, ""))</f>
        <v/>
      </c>
      <c r="B204" s="10" t="str">
        <f>IF($A$202="","",IF(VLOOKUP($A$202,Samples!$A$3:$D$100,2,FALSE)='Intermediate Lookups'!$A3&amp;'Intermediate Lookups'!C$1,$A$202, ""))</f>
        <v/>
      </c>
      <c r="C204" s="10" t="str">
        <f>IF($A$202="","",IF(VLOOKUP($A$202,Samples!$A$3:$D$100,2,FALSE)='Intermediate Lookups'!$A3&amp;'Intermediate Lookups'!D$1,$A$202, ""))</f>
        <v/>
      </c>
      <c r="D204" s="10" t="str">
        <f>IF($A$202="","",IF(VLOOKUP($A$202,Samples!$A$3:$D$100,2,FALSE)='Intermediate Lookups'!$A3&amp;'Intermediate Lookups'!E$1,$A$202, ""))</f>
        <v/>
      </c>
      <c r="E204" s="10" t="str">
        <f>IF($A$202="","",IF(VLOOKUP($A$202,Samples!$A$3:$D$100,2,FALSE)='Intermediate Lookups'!$A3&amp;'Intermediate Lookups'!F$1,$A$202, ""))</f>
        <v/>
      </c>
      <c r="F204" s="10" t="str">
        <f>IF($A$202="","",IF(VLOOKUP($A$202,Samples!$A$3:$D$100,2,FALSE)='Intermediate Lookups'!$A3&amp;'Intermediate Lookups'!G$1,$A$202, ""))</f>
        <v/>
      </c>
      <c r="G204" s="10" t="str">
        <f>IF($A$202="","",IF(VLOOKUP($A$202,Samples!$A$3:$D$100,2,FALSE)='Intermediate Lookups'!$A3&amp;'Intermediate Lookups'!H$1,$A$202, ""))</f>
        <v/>
      </c>
      <c r="H204" s="10" t="str">
        <f>IF($A$202="","",IF(VLOOKUP($A$202,Samples!$A$3:$D$100,2,FALSE)='Intermediate Lookups'!$A3&amp;'Intermediate Lookups'!I$1,$A$202, ""))</f>
        <v/>
      </c>
      <c r="I204" s="10" t="str">
        <f>IF($A$202="","",IF(VLOOKUP($A$202,Samples!$A$3:$D$100,2,FALSE)='Intermediate Lookups'!$A3&amp;'Intermediate Lookups'!J$1,$A$202, ""))</f>
        <v/>
      </c>
      <c r="J204" s="10" t="str">
        <f>IF($A$202="","",IF(VLOOKUP($A$202,Samples!$A$3:$D$100,2,FALSE)='Intermediate Lookups'!$A3&amp;'Intermediate Lookups'!K$1,$A$202, ""))</f>
        <v/>
      </c>
      <c r="K204" s="10" t="str">
        <f>IF($A$202="","",IF(VLOOKUP($A$202,Samples!$A$3:$D$100,2,FALSE)='Intermediate Lookups'!$A3&amp;'Intermediate Lookups'!L$1,$A$202, ""))</f>
        <v/>
      </c>
      <c r="L204" s="10" t="str">
        <f>IF($A$202="","",IF(VLOOKUP($A$202,Samples!$A$3:$D$100,2,FALSE)='Intermediate Lookups'!$A3&amp;'Intermediate Lookups'!M$1,$A$202, ""))</f>
        <v/>
      </c>
    </row>
    <row r="205" spans="1:12" x14ac:dyDescent="0.25">
      <c r="A205" s="10" t="str">
        <f>IF($A$202="","",IF(VLOOKUP($A$202,Samples!$A$3:$D$100,2,FALSE)='Intermediate Lookups'!$A4&amp;'Intermediate Lookups'!B$1,$A$202, ""))</f>
        <v/>
      </c>
      <c r="B205" s="10" t="str">
        <f>IF($A$202="","",IF(VLOOKUP($A$202,Samples!$A$3:$D$100,2,FALSE)='Intermediate Lookups'!$A4&amp;'Intermediate Lookups'!C$1,$A$202, ""))</f>
        <v/>
      </c>
      <c r="C205" s="10" t="str">
        <f>IF($A$202="","",IF(VLOOKUP($A$202,Samples!$A$3:$D$100,2,FALSE)='Intermediate Lookups'!$A4&amp;'Intermediate Lookups'!D$1,$A$202, ""))</f>
        <v/>
      </c>
      <c r="D205" s="10" t="str">
        <f>IF($A$202="","",IF(VLOOKUP($A$202,Samples!$A$3:$D$100,2,FALSE)='Intermediate Lookups'!$A4&amp;'Intermediate Lookups'!E$1,$A$202, ""))</f>
        <v/>
      </c>
      <c r="E205" s="10" t="str">
        <f>IF($A$202="","",IF(VLOOKUP($A$202,Samples!$A$3:$D$100,2,FALSE)='Intermediate Lookups'!$A4&amp;'Intermediate Lookups'!F$1,$A$202, ""))</f>
        <v/>
      </c>
      <c r="F205" s="10" t="str">
        <f>IF($A$202="","",IF(VLOOKUP($A$202,Samples!$A$3:$D$100,2,FALSE)='Intermediate Lookups'!$A4&amp;'Intermediate Lookups'!G$1,$A$202, ""))</f>
        <v/>
      </c>
      <c r="G205" s="10" t="str">
        <f>IF($A$202="","",IF(VLOOKUP($A$202,Samples!$A$3:$D$100,2,FALSE)='Intermediate Lookups'!$A4&amp;'Intermediate Lookups'!H$1,$A$202, ""))</f>
        <v/>
      </c>
      <c r="H205" s="10" t="str">
        <f>IF($A$202="","",IF(VLOOKUP($A$202,Samples!$A$3:$D$100,2,FALSE)='Intermediate Lookups'!$A4&amp;'Intermediate Lookups'!I$1,$A$202, ""))</f>
        <v/>
      </c>
      <c r="I205" s="10" t="str">
        <f>IF($A$202="","",IF(VLOOKUP($A$202,Samples!$A$3:$D$100,2,FALSE)='Intermediate Lookups'!$A4&amp;'Intermediate Lookups'!J$1,$A$202, ""))</f>
        <v/>
      </c>
      <c r="J205" s="10" t="str">
        <f>IF($A$202="","",IF(VLOOKUP($A$202,Samples!$A$3:$D$100,2,FALSE)='Intermediate Lookups'!$A4&amp;'Intermediate Lookups'!K$1,$A$202, ""))</f>
        <v/>
      </c>
      <c r="K205" s="10" t="str">
        <f>IF($A$202="","",IF(VLOOKUP($A$202,Samples!$A$3:$D$100,2,FALSE)='Intermediate Lookups'!$A4&amp;'Intermediate Lookups'!L$1,$A$202, ""))</f>
        <v/>
      </c>
      <c r="L205" s="10" t="str">
        <f>IF($A$202="","",IF(VLOOKUP($A$202,Samples!$A$3:$D$100,2,FALSE)='Intermediate Lookups'!$A4&amp;'Intermediate Lookups'!M$1,$A$202, ""))</f>
        <v/>
      </c>
    </row>
    <row r="206" spans="1:12" x14ac:dyDescent="0.25">
      <c r="A206" s="10" t="str">
        <f>IF($A$202="","",IF(VLOOKUP($A$202,Samples!$A$3:$D$100,2,FALSE)='Intermediate Lookups'!$A5&amp;'Intermediate Lookups'!B$1,$A$202, ""))</f>
        <v/>
      </c>
      <c r="B206" s="10" t="str">
        <f>IF($A$202="","",IF(VLOOKUP($A$202,Samples!$A$3:$D$100,2,FALSE)='Intermediate Lookups'!$A5&amp;'Intermediate Lookups'!C$1,$A$202, ""))</f>
        <v/>
      </c>
      <c r="C206" s="10" t="str">
        <f>IF($A$202="","",IF(VLOOKUP($A$202,Samples!$A$3:$D$100,2,FALSE)='Intermediate Lookups'!$A5&amp;'Intermediate Lookups'!D$1,$A$202, ""))</f>
        <v/>
      </c>
      <c r="D206" s="10" t="str">
        <f>IF($A$202="","",IF(VLOOKUP($A$202,Samples!$A$3:$D$100,2,FALSE)='Intermediate Lookups'!$A5&amp;'Intermediate Lookups'!E$1,$A$202, ""))</f>
        <v/>
      </c>
      <c r="E206" s="10" t="str">
        <f>IF($A$202="","",IF(VLOOKUP($A$202,Samples!$A$3:$D$100,2,FALSE)='Intermediate Lookups'!$A5&amp;'Intermediate Lookups'!F$1,$A$202, ""))</f>
        <v/>
      </c>
      <c r="F206" s="10" t="str">
        <f>IF($A$202="","",IF(VLOOKUP($A$202,Samples!$A$3:$D$100,2,FALSE)='Intermediate Lookups'!$A5&amp;'Intermediate Lookups'!G$1,$A$202, ""))</f>
        <v/>
      </c>
      <c r="G206" s="10" t="str">
        <f>IF($A$202="","",IF(VLOOKUP($A$202,Samples!$A$3:$D$100,2,FALSE)='Intermediate Lookups'!$A5&amp;'Intermediate Lookups'!H$1,$A$202, ""))</f>
        <v/>
      </c>
      <c r="H206" s="10" t="str">
        <f>IF($A$202="","",IF(VLOOKUP($A$202,Samples!$A$3:$D$100,2,FALSE)='Intermediate Lookups'!$A5&amp;'Intermediate Lookups'!I$1,$A$202, ""))</f>
        <v/>
      </c>
      <c r="I206" s="10" t="str">
        <f>IF($A$202="","",IF(VLOOKUP($A$202,Samples!$A$3:$D$100,2,FALSE)='Intermediate Lookups'!$A5&amp;'Intermediate Lookups'!J$1,$A$202, ""))</f>
        <v/>
      </c>
      <c r="J206" s="10" t="str">
        <f>IF($A$202="","",IF(VLOOKUP($A$202,Samples!$A$3:$D$100,2,FALSE)='Intermediate Lookups'!$A5&amp;'Intermediate Lookups'!K$1,$A$202, ""))</f>
        <v/>
      </c>
      <c r="K206" s="10" t="str">
        <f>IF($A$202="","",IF(VLOOKUP($A$202,Samples!$A$3:$D$100,2,FALSE)='Intermediate Lookups'!$A5&amp;'Intermediate Lookups'!L$1,$A$202, ""))</f>
        <v/>
      </c>
      <c r="L206" s="10" t="str">
        <f>IF($A$202="","",IF(VLOOKUP($A$202,Samples!$A$3:$D$100,2,FALSE)='Intermediate Lookups'!$A5&amp;'Intermediate Lookups'!M$1,$A$202, ""))</f>
        <v/>
      </c>
    </row>
    <row r="207" spans="1:12" x14ac:dyDescent="0.25">
      <c r="A207" s="10" t="str">
        <f>IF($A$202="","",IF(VLOOKUP($A$202,Samples!$A$3:$D$100,2,FALSE)='Intermediate Lookups'!$A6&amp;'Intermediate Lookups'!B$1,$A$202, ""))</f>
        <v/>
      </c>
      <c r="B207" s="10" t="str">
        <f>IF($A$202="","",IF(VLOOKUP($A$202,Samples!$A$3:$D$100,2,FALSE)='Intermediate Lookups'!$A6&amp;'Intermediate Lookups'!C$1,$A$202, ""))</f>
        <v/>
      </c>
      <c r="C207" s="10" t="str">
        <f>IF($A$202="","",IF(VLOOKUP($A$202,Samples!$A$3:$D$100,2,FALSE)='Intermediate Lookups'!$A6&amp;'Intermediate Lookups'!D$1,$A$202, ""))</f>
        <v/>
      </c>
      <c r="D207" s="10" t="str">
        <f>IF($A$202="","",IF(VLOOKUP($A$202,Samples!$A$3:$D$100,2,FALSE)='Intermediate Lookups'!$A6&amp;'Intermediate Lookups'!E$1,$A$202, ""))</f>
        <v/>
      </c>
      <c r="E207" s="10" t="str">
        <f>IF($A$202="","",IF(VLOOKUP($A$202,Samples!$A$3:$D$100,2,FALSE)='Intermediate Lookups'!$A6&amp;'Intermediate Lookups'!F$1,$A$202, ""))</f>
        <v/>
      </c>
      <c r="F207" s="10" t="str">
        <f>IF($A$202="","",IF(VLOOKUP($A$202,Samples!$A$3:$D$100,2,FALSE)='Intermediate Lookups'!$A6&amp;'Intermediate Lookups'!G$1,$A$202, ""))</f>
        <v/>
      </c>
      <c r="G207" s="10" t="str">
        <f>IF($A$202="","",IF(VLOOKUP($A$202,Samples!$A$3:$D$100,2,FALSE)='Intermediate Lookups'!$A6&amp;'Intermediate Lookups'!H$1,$A$202, ""))</f>
        <v/>
      </c>
      <c r="H207" s="10" t="str">
        <f>IF($A$202="","",IF(VLOOKUP($A$202,Samples!$A$3:$D$100,2,FALSE)='Intermediate Lookups'!$A6&amp;'Intermediate Lookups'!I$1,$A$202, ""))</f>
        <v/>
      </c>
      <c r="I207" s="10" t="str">
        <f>IF($A$202="","",IF(VLOOKUP($A$202,Samples!$A$3:$D$100,2,FALSE)='Intermediate Lookups'!$A6&amp;'Intermediate Lookups'!J$1,$A$202, ""))</f>
        <v/>
      </c>
      <c r="J207" s="10" t="str">
        <f>IF($A$202="","",IF(VLOOKUP($A$202,Samples!$A$3:$D$100,2,FALSE)='Intermediate Lookups'!$A6&amp;'Intermediate Lookups'!K$1,$A$202, ""))</f>
        <v/>
      </c>
      <c r="K207" s="10" t="str">
        <f>IF($A$202="","",IF(VLOOKUP($A$202,Samples!$A$3:$D$100,2,FALSE)='Intermediate Lookups'!$A6&amp;'Intermediate Lookups'!L$1,$A$202, ""))</f>
        <v/>
      </c>
      <c r="L207" s="10" t="str">
        <f>IF($A$202="","",IF(VLOOKUP($A$202,Samples!$A$3:$D$100,2,FALSE)='Intermediate Lookups'!$A6&amp;'Intermediate Lookups'!M$1,$A$202, ""))</f>
        <v/>
      </c>
    </row>
    <row r="208" spans="1:12" x14ac:dyDescent="0.25">
      <c r="A208" s="10" t="str">
        <f>IF($A$202="","",IF(VLOOKUP($A$202,Samples!$A$3:$D$100,2,FALSE)='Intermediate Lookups'!$A7&amp;'Intermediate Lookups'!B$1,$A$202, ""))</f>
        <v/>
      </c>
      <c r="B208" s="10" t="str">
        <f>IF($A$202="","",IF(VLOOKUP($A$202,Samples!$A$3:$D$100,2,FALSE)='Intermediate Lookups'!$A7&amp;'Intermediate Lookups'!C$1,$A$202, ""))</f>
        <v/>
      </c>
      <c r="C208" s="10" t="str">
        <f>IF($A$202="","",IF(VLOOKUP($A$202,Samples!$A$3:$D$100,2,FALSE)='Intermediate Lookups'!$A7&amp;'Intermediate Lookups'!D$1,$A$202, ""))</f>
        <v/>
      </c>
      <c r="D208" s="10" t="str">
        <f>IF($A$202="","",IF(VLOOKUP($A$202,Samples!$A$3:$D$100,2,FALSE)='Intermediate Lookups'!$A7&amp;'Intermediate Lookups'!E$1,$A$202, ""))</f>
        <v/>
      </c>
      <c r="E208" s="10" t="str">
        <f>IF($A$202="","",IF(VLOOKUP($A$202,Samples!$A$3:$D$100,2,FALSE)='Intermediate Lookups'!$A7&amp;'Intermediate Lookups'!F$1,$A$202, ""))</f>
        <v/>
      </c>
      <c r="F208" s="10" t="str">
        <f>IF($A$202="","",IF(VLOOKUP($A$202,Samples!$A$3:$D$100,2,FALSE)='Intermediate Lookups'!$A7&amp;'Intermediate Lookups'!G$1,$A$202, ""))</f>
        <v/>
      </c>
      <c r="G208" s="10" t="str">
        <f>IF($A$202="","",IF(VLOOKUP($A$202,Samples!$A$3:$D$100,2,FALSE)='Intermediate Lookups'!$A7&amp;'Intermediate Lookups'!H$1,$A$202, ""))</f>
        <v/>
      </c>
      <c r="H208" s="10" t="str">
        <f>IF($A$202="","",IF(VLOOKUP($A$202,Samples!$A$3:$D$100,2,FALSE)='Intermediate Lookups'!$A7&amp;'Intermediate Lookups'!I$1,$A$202, ""))</f>
        <v/>
      </c>
      <c r="I208" s="10" t="str">
        <f>IF($A$202="","",IF(VLOOKUP($A$202,Samples!$A$3:$D$100,2,FALSE)='Intermediate Lookups'!$A7&amp;'Intermediate Lookups'!J$1,$A$202, ""))</f>
        <v/>
      </c>
      <c r="J208" s="10" t="str">
        <f>IF($A$202="","",IF(VLOOKUP($A$202,Samples!$A$3:$D$100,2,FALSE)='Intermediate Lookups'!$A7&amp;'Intermediate Lookups'!K$1,$A$202, ""))</f>
        <v/>
      </c>
      <c r="K208" s="10" t="str">
        <f>IF($A$202="","",IF(VLOOKUP($A$202,Samples!$A$3:$D$100,2,FALSE)='Intermediate Lookups'!$A7&amp;'Intermediate Lookups'!L$1,$A$202, ""))</f>
        <v/>
      </c>
      <c r="L208" s="10" t="str">
        <f>IF($A$202="","",IF(VLOOKUP($A$202,Samples!$A$3:$D$100,2,FALSE)='Intermediate Lookups'!$A7&amp;'Intermediate Lookups'!M$1,$A$202, ""))</f>
        <v/>
      </c>
    </row>
    <row r="209" spans="1:12" x14ac:dyDescent="0.25">
      <c r="A209" s="10" t="str">
        <f>IF($A$202="","",IF(VLOOKUP($A$202,Samples!$A$3:$D$100,2,FALSE)='Intermediate Lookups'!$A8&amp;'Intermediate Lookups'!B$1,$A$202, ""))</f>
        <v/>
      </c>
      <c r="B209" s="10" t="str">
        <f>IF($A$202="","",IF(VLOOKUP($A$202,Samples!$A$3:$D$100,2,FALSE)='Intermediate Lookups'!$A8&amp;'Intermediate Lookups'!C$1,$A$202, ""))</f>
        <v/>
      </c>
      <c r="C209" s="10" t="str">
        <f>IF($A$202="","",IF(VLOOKUP($A$202,Samples!$A$3:$D$100,2,FALSE)='Intermediate Lookups'!$A8&amp;'Intermediate Lookups'!D$1,$A$202, ""))</f>
        <v/>
      </c>
      <c r="D209" s="10" t="str">
        <f>IF($A$202="","",IF(VLOOKUP($A$202,Samples!$A$3:$D$100,2,FALSE)='Intermediate Lookups'!$A8&amp;'Intermediate Lookups'!E$1,$A$202, ""))</f>
        <v/>
      </c>
      <c r="E209" s="10" t="str">
        <f>IF($A$202="","",IF(VLOOKUP($A$202,Samples!$A$3:$D$100,2,FALSE)='Intermediate Lookups'!$A8&amp;'Intermediate Lookups'!F$1,$A$202, ""))</f>
        <v/>
      </c>
      <c r="F209" s="10" t="str">
        <f>IF($A$202="","",IF(VLOOKUP($A$202,Samples!$A$3:$D$100,2,FALSE)='Intermediate Lookups'!$A8&amp;'Intermediate Lookups'!G$1,$A$202, ""))</f>
        <v/>
      </c>
      <c r="G209" s="10" t="str">
        <f>IF($A$202="","",IF(VLOOKUP($A$202,Samples!$A$3:$D$100,2,FALSE)='Intermediate Lookups'!$A8&amp;'Intermediate Lookups'!H$1,$A$202, ""))</f>
        <v/>
      </c>
      <c r="H209" s="10" t="str">
        <f>IF($A$202="","",IF(VLOOKUP($A$202,Samples!$A$3:$D$100,2,FALSE)='Intermediate Lookups'!$A8&amp;'Intermediate Lookups'!I$1,$A$202, ""))</f>
        <v/>
      </c>
      <c r="I209" s="10" t="str">
        <f>IF($A$202="","",IF(VLOOKUP($A$202,Samples!$A$3:$D$100,2,FALSE)='Intermediate Lookups'!$A8&amp;'Intermediate Lookups'!J$1,$A$202, ""))</f>
        <v/>
      </c>
      <c r="J209" s="10" t="str">
        <f>IF($A$202="","",IF(VLOOKUP($A$202,Samples!$A$3:$D$100,2,FALSE)='Intermediate Lookups'!$A8&amp;'Intermediate Lookups'!K$1,$A$202, ""))</f>
        <v/>
      </c>
      <c r="K209" s="10" t="str">
        <f>IF($A$202="","",IF(VLOOKUP($A$202,Samples!$A$3:$D$100,2,FALSE)='Intermediate Lookups'!$A8&amp;'Intermediate Lookups'!L$1,$A$202, ""))</f>
        <v/>
      </c>
      <c r="L209" s="10" t="str">
        <f>IF($A$202="","",IF(VLOOKUP($A$202,Samples!$A$3:$D$100,2,FALSE)='Intermediate Lookups'!$A8&amp;'Intermediate Lookups'!M$1,$A$202, ""))</f>
        <v/>
      </c>
    </row>
    <row r="210" spans="1:12" x14ac:dyDescent="0.25">
      <c r="A210" s="10" t="str">
        <f>IF($A$202="","",IF(VLOOKUP($A$202,Samples!$A$3:$D$100,2,FALSE)='Intermediate Lookups'!$A9&amp;'Intermediate Lookups'!B$1,$A$202, ""))</f>
        <v/>
      </c>
      <c r="B210" s="10" t="str">
        <f>IF($A$202="","",IF(VLOOKUP($A$202,Samples!$A$3:$D$100,2,FALSE)='Intermediate Lookups'!$A9&amp;'Intermediate Lookups'!C$1,$A$202, ""))</f>
        <v/>
      </c>
      <c r="C210" s="10" t="str">
        <f>IF($A$202="","",IF(VLOOKUP($A$202,Samples!$A$3:$D$100,2,FALSE)='Intermediate Lookups'!$A9&amp;'Intermediate Lookups'!D$1,$A$202, ""))</f>
        <v/>
      </c>
      <c r="D210" s="10" t="str">
        <f>IF($A$202="","",IF(VLOOKUP($A$202,Samples!$A$3:$D$100,2,FALSE)='Intermediate Lookups'!$A9&amp;'Intermediate Lookups'!E$1,$A$202, ""))</f>
        <v/>
      </c>
      <c r="E210" s="10" t="str">
        <f>IF($A$202="","",IF(VLOOKUP($A$202,Samples!$A$3:$D$100,2,FALSE)='Intermediate Lookups'!$A9&amp;'Intermediate Lookups'!F$1,$A$202, ""))</f>
        <v/>
      </c>
      <c r="F210" s="10" t="str">
        <f>IF($A$202="","",IF(VLOOKUP($A$202,Samples!$A$3:$D$100,2,FALSE)='Intermediate Lookups'!$A9&amp;'Intermediate Lookups'!G$1,$A$202, ""))</f>
        <v/>
      </c>
      <c r="G210" s="10" t="str">
        <f>IF($A$202="","",IF(VLOOKUP($A$202,Samples!$A$3:$D$100,2,FALSE)='Intermediate Lookups'!$A9&amp;'Intermediate Lookups'!H$1,$A$202, ""))</f>
        <v/>
      </c>
      <c r="H210" s="10" t="str">
        <f>IF($A$202="","",IF(VLOOKUP($A$202,Samples!$A$3:$D$100,2,FALSE)='Intermediate Lookups'!$A9&amp;'Intermediate Lookups'!I$1,$A$202, ""))</f>
        <v/>
      </c>
      <c r="I210" s="10" t="str">
        <f>IF($A$202="","",IF(VLOOKUP($A$202,Samples!$A$3:$D$100,2,FALSE)='Intermediate Lookups'!$A9&amp;'Intermediate Lookups'!J$1,$A$202, ""))</f>
        <v/>
      </c>
      <c r="J210" s="10" t="str">
        <f>IF($A$202="","",IF(VLOOKUP($A$202,Samples!$A$3:$D$100,2,FALSE)='Intermediate Lookups'!$A9&amp;'Intermediate Lookups'!K$1,$A$202, ""))</f>
        <v/>
      </c>
      <c r="K210" s="10" t="str">
        <f>IF($A$202="","",IF(VLOOKUP($A$202,Samples!$A$3:$D$100,2,FALSE)='Intermediate Lookups'!$A9&amp;'Intermediate Lookups'!L$1,$A$202, ""))</f>
        <v/>
      </c>
      <c r="L210" s="10" t="str">
        <f>IF($A$202="","",IF(VLOOKUP($A$202,Samples!$A$3:$D$100,2,FALSE)='Intermediate Lookups'!$A9&amp;'Intermediate Lookups'!M$1,$A$202, ""))</f>
        <v/>
      </c>
    </row>
    <row r="212" spans="1:12" x14ac:dyDescent="0.25">
      <c r="A212" t="str">
        <f>IF(ISBLANK(Samples!A24),IF(OR(A202="",A202=Samples!$A$100,ISBLANK(Samples!A100)),"",Samples!$A$100),Samples!A24)</f>
        <v/>
      </c>
      <c r="B212" t="str">
        <f>IF(A212="","",VLOOKUP(A212,Samples!$A$3:$D$100,4,FALSE))</f>
        <v/>
      </c>
    </row>
    <row r="213" spans="1:12" x14ac:dyDescent="0.25">
      <c r="A213" s="10" t="str">
        <f>IF($A$212="","",IF(VLOOKUP($A$212,Samples!$A$3:$D$100,2,FALSE)='Intermediate Lookups'!$A2&amp;'Intermediate Lookups'!B$1,$A$212, ""))</f>
        <v/>
      </c>
      <c r="B213" s="10" t="str">
        <f>IF($A$212="","",IF(VLOOKUP($A$212,Samples!$A$3:$D$100,2,FALSE)='Intermediate Lookups'!$A2&amp;'Intermediate Lookups'!C$1,$A$212, ""))</f>
        <v/>
      </c>
      <c r="C213" s="10" t="str">
        <f>IF($A$212="","",IF(VLOOKUP($A$212,Samples!$A$3:$D$100,2,FALSE)='Intermediate Lookups'!$A2&amp;'Intermediate Lookups'!D$1,$A$212, ""))</f>
        <v/>
      </c>
      <c r="D213" s="10" t="str">
        <f>IF($A$212="","",IF(VLOOKUP($A$212,Samples!$A$3:$D$100,2,FALSE)='Intermediate Lookups'!$A2&amp;'Intermediate Lookups'!E$1,$A$212, ""))</f>
        <v/>
      </c>
      <c r="E213" s="10" t="str">
        <f>IF($A$212="","",IF(VLOOKUP($A$212,Samples!$A$3:$D$100,2,FALSE)='Intermediate Lookups'!$A2&amp;'Intermediate Lookups'!F$1,$A$212, ""))</f>
        <v/>
      </c>
      <c r="F213" s="10" t="str">
        <f>IF($A$212="","",IF(VLOOKUP($A$212,Samples!$A$3:$D$100,2,FALSE)='Intermediate Lookups'!$A2&amp;'Intermediate Lookups'!G$1,$A$212, ""))</f>
        <v/>
      </c>
      <c r="G213" s="10" t="str">
        <f>IF($A$212="","",IF(VLOOKUP($A$212,Samples!$A$3:$D$100,2,FALSE)='Intermediate Lookups'!$A2&amp;'Intermediate Lookups'!H$1,$A$212, ""))</f>
        <v/>
      </c>
      <c r="H213" s="10" t="str">
        <f>IF($A$212="","",IF(VLOOKUP($A$212,Samples!$A$3:$D$100,2,FALSE)='Intermediate Lookups'!$A2&amp;'Intermediate Lookups'!I$1,$A$212, ""))</f>
        <v/>
      </c>
      <c r="I213" s="10" t="str">
        <f>IF($A$212="","",IF(VLOOKUP($A$212,Samples!$A$3:$D$100,2,FALSE)='Intermediate Lookups'!$A2&amp;'Intermediate Lookups'!J$1,$A$212, ""))</f>
        <v/>
      </c>
      <c r="J213" s="10" t="str">
        <f>IF($A$212="","",IF(VLOOKUP($A$212,Samples!$A$3:$D$100,2,FALSE)='Intermediate Lookups'!$A2&amp;'Intermediate Lookups'!K$1,$A$212, ""))</f>
        <v/>
      </c>
      <c r="K213" s="10" t="str">
        <f>IF($A$212="","",IF(VLOOKUP($A$212,Samples!$A$3:$D$100,2,FALSE)='Intermediate Lookups'!$A2&amp;'Intermediate Lookups'!L$1,$A$212, ""))</f>
        <v/>
      </c>
      <c r="L213" s="10" t="str">
        <f>IF($A$212="","",IF(VLOOKUP($A$212,Samples!$A$3:$D$100,2,FALSE)='Intermediate Lookups'!$A2&amp;'Intermediate Lookups'!M$1,$A$212, ""))</f>
        <v/>
      </c>
    </row>
    <row r="214" spans="1:12" x14ac:dyDescent="0.25">
      <c r="A214" s="10" t="str">
        <f>IF($A$212="","",IF(VLOOKUP($A$212,Samples!$A$3:$D$100,2,FALSE)='Intermediate Lookups'!$A3&amp;'Intermediate Lookups'!B$1,$A$212, ""))</f>
        <v/>
      </c>
      <c r="B214" s="10" t="str">
        <f>IF($A$212="","",IF(VLOOKUP($A$212,Samples!$A$3:$D$100,2,FALSE)='Intermediate Lookups'!$A3&amp;'Intermediate Lookups'!C$1,$A$212, ""))</f>
        <v/>
      </c>
      <c r="C214" s="10" t="str">
        <f>IF($A$212="","",IF(VLOOKUP($A$212,Samples!$A$3:$D$100,2,FALSE)='Intermediate Lookups'!$A3&amp;'Intermediate Lookups'!D$1,$A$212, ""))</f>
        <v/>
      </c>
      <c r="D214" s="10" t="str">
        <f>IF($A$212="","",IF(VLOOKUP($A$212,Samples!$A$3:$D$100,2,FALSE)='Intermediate Lookups'!$A3&amp;'Intermediate Lookups'!E$1,$A$212, ""))</f>
        <v/>
      </c>
      <c r="E214" s="10" t="str">
        <f>IF($A$212="","",IF(VLOOKUP($A$212,Samples!$A$3:$D$100,2,FALSE)='Intermediate Lookups'!$A3&amp;'Intermediate Lookups'!F$1,$A$212, ""))</f>
        <v/>
      </c>
      <c r="F214" s="10" t="str">
        <f>IF($A$212="","",IF(VLOOKUP($A$212,Samples!$A$3:$D$100,2,FALSE)='Intermediate Lookups'!$A3&amp;'Intermediate Lookups'!G$1,$A$212, ""))</f>
        <v/>
      </c>
      <c r="G214" s="10" t="str">
        <f>IF($A$212="","",IF(VLOOKUP($A$212,Samples!$A$3:$D$100,2,FALSE)='Intermediate Lookups'!$A3&amp;'Intermediate Lookups'!H$1,$A$212, ""))</f>
        <v/>
      </c>
      <c r="H214" s="10" t="str">
        <f>IF($A$212="","",IF(VLOOKUP($A$212,Samples!$A$3:$D$100,2,FALSE)='Intermediate Lookups'!$A3&amp;'Intermediate Lookups'!I$1,$A$212, ""))</f>
        <v/>
      </c>
      <c r="I214" s="10" t="str">
        <f>IF($A$212="","",IF(VLOOKUP($A$212,Samples!$A$3:$D$100,2,FALSE)='Intermediate Lookups'!$A3&amp;'Intermediate Lookups'!J$1,$A$212, ""))</f>
        <v/>
      </c>
      <c r="J214" s="10" t="str">
        <f>IF($A$212="","",IF(VLOOKUP($A$212,Samples!$A$3:$D$100,2,FALSE)='Intermediate Lookups'!$A3&amp;'Intermediate Lookups'!K$1,$A$212, ""))</f>
        <v/>
      </c>
      <c r="K214" s="10" t="str">
        <f>IF($A$212="","",IF(VLOOKUP($A$212,Samples!$A$3:$D$100,2,FALSE)='Intermediate Lookups'!$A3&amp;'Intermediate Lookups'!L$1,$A$212, ""))</f>
        <v/>
      </c>
      <c r="L214" s="10" t="str">
        <f>IF($A$212="","",IF(VLOOKUP($A$212,Samples!$A$3:$D$100,2,FALSE)='Intermediate Lookups'!$A3&amp;'Intermediate Lookups'!M$1,$A$212, ""))</f>
        <v/>
      </c>
    </row>
    <row r="215" spans="1:12" x14ac:dyDescent="0.25">
      <c r="A215" s="10" t="str">
        <f>IF($A$212="","",IF(VLOOKUP($A$212,Samples!$A$3:$D$100,2,FALSE)='Intermediate Lookups'!$A4&amp;'Intermediate Lookups'!B$1,$A$212, ""))</f>
        <v/>
      </c>
      <c r="B215" s="10" t="str">
        <f>IF($A$212="","",IF(VLOOKUP($A$212,Samples!$A$3:$D$100,2,FALSE)='Intermediate Lookups'!$A4&amp;'Intermediate Lookups'!C$1,$A$212, ""))</f>
        <v/>
      </c>
      <c r="C215" s="10" t="str">
        <f>IF($A$212="","",IF(VLOOKUP($A$212,Samples!$A$3:$D$100,2,FALSE)='Intermediate Lookups'!$A4&amp;'Intermediate Lookups'!D$1,$A$212, ""))</f>
        <v/>
      </c>
      <c r="D215" s="10" t="str">
        <f>IF($A$212="","",IF(VLOOKUP($A$212,Samples!$A$3:$D$100,2,FALSE)='Intermediate Lookups'!$A4&amp;'Intermediate Lookups'!E$1,$A$212, ""))</f>
        <v/>
      </c>
      <c r="E215" s="10" t="str">
        <f>IF($A$212="","",IF(VLOOKUP($A$212,Samples!$A$3:$D$100,2,FALSE)='Intermediate Lookups'!$A4&amp;'Intermediate Lookups'!F$1,$A$212, ""))</f>
        <v/>
      </c>
      <c r="F215" s="10" t="str">
        <f>IF($A$212="","",IF(VLOOKUP($A$212,Samples!$A$3:$D$100,2,FALSE)='Intermediate Lookups'!$A4&amp;'Intermediate Lookups'!G$1,$A$212, ""))</f>
        <v/>
      </c>
      <c r="G215" s="10" t="str">
        <f>IF($A$212="","",IF(VLOOKUP($A$212,Samples!$A$3:$D$100,2,FALSE)='Intermediate Lookups'!$A4&amp;'Intermediate Lookups'!H$1,$A$212, ""))</f>
        <v/>
      </c>
      <c r="H215" s="10" t="str">
        <f>IF($A$212="","",IF(VLOOKUP($A$212,Samples!$A$3:$D$100,2,FALSE)='Intermediate Lookups'!$A4&amp;'Intermediate Lookups'!I$1,$A$212, ""))</f>
        <v/>
      </c>
      <c r="I215" s="10" t="str">
        <f>IF($A$212="","",IF(VLOOKUP($A$212,Samples!$A$3:$D$100,2,FALSE)='Intermediate Lookups'!$A4&amp;'Intermediate Lookups'!J$1,$A$212, ""))</f>
        <v/>
      </c>
      <c r="J215" s="10" t="str">
        <f>IF($A$212="","",IF(VLOOKUP($A$212,Samples!$A$3:$D$100,2,FALSE)='Intermediate Lookups'!$A4&amp;'Intermediate Lookups'!K$1,$A$212, ""))</f>
        <v/>
      </c>
      <c r="K215" s="10" t="str">
        <f>IF($A$212="","",IF(VLOOKUP($A$212,Samples!$A$3:$D$100,2,FALSE)='Intermediate Lookups'!$A4&amp;'Intermediate Lookups'!L$1,$A$212, ""))</f>
        <v/>
      </c>
      <c r="L215" s="10" t="str">
        <f>IF($A$212="","",IF(VLOOKUP($A$212,Samples!$A$3:$D$100,2,FALSE)='Intermediate Lookups'!$A4&amp;'Intermediate Lookups'!M$1,$A$212, ""))</f>
        <v/>
      </c>
    </row>
    <row r="216" spans="1:12" x14ac:dyDescent="0.25">
      <c r="A216" s="10" t="str">
        <f>IF($A$212="","",IF(VLOOKUP($A$212,Samples!$A$3:$D$100,2,FALSE)='Intermediate Lookups'!$A5&amp;'Intermediate Lookups'!B$1,$A$212, ""))</f>
        <v/>
      </c>
      <c r="B216" s="10" t="str">
        <f>IF($A$212="","",IF(VLOOKUP($A$212,Samples!$A$3:$D$100,2,FALSE)='Intermediate Lookups'!$A5&amp;'Intermediate Lookups'!C$1,$A$212, ""))</f>
        <v/>
      </c>
      <c r="C216" s="10" t="str">
        <f>IF($A$212="","",IF(VLOOKUP($A$212,Samples!$A$3:$D$100,2,FALSE)='Intermediate Lookups'!$A5&amp;'Intermediate Lookups'!D$1,$A$212, ""))</f>
        <v/>
      </c>
      <c r="D216" s="10" t="str">
        <f>IF($A$212="","",IF(VLOOKUP($A$212,Samples!$A$3:$D$100,2,FALSE)='Intermediate Lookups'!$A5&amp;'Intermediate Lookups'!E$1,$A$212, ""))</f>
        <v/>
      </c>
      <c r="E216" s="10" t="str">
        <f>IF($A$212="","",IF(VLOOKUP($A$212,Samples!$A$3:$D$100,2,FALSE)='Intermediate Lookups'!$A5&amp;'Intermediate Lookups'!F$1,$A$212, ""))</f>
        <v/>
      </c>
      <c r="F216" s="10" t="str">
        <f>IF($A$212="","",IF(VLOOKUP($A$212,Samples!$A$3:$D$100,2,FALSE)='Intermediate Lookups'!$A5&amp;'Intermediate Lookups'!G$1,$A$212, ""))</f>
        <v/>
      </c>
      <c r="G216" s="10" t="str">
        <f>IF($A$212="","",IF(VLOOKUP($A$212,Samples!$A$3:$D$100,2,FALSE)='Intermediate Lookups'!$A5&amp;'Intermediate Lookups'!H$1,$A$212, ""))</f>
        <v/>
      </c>
      <c r="H216" s="10" t="str">
        <f>IF($A$212="","",IF(VLOOKUP($A$212,Samples!$A$3:$D$100,2,FALSE)='Intermediate Lookups'!$A5&amp;'Intermediate Lookups'!I$1,$A$212, ""))</f>
        <v/>
      </c>
      <c r="I216" s="10" t="str">
        <f>IF($A$212="","",IF(VLOOKUP($A$212,Samples!$A$3:$D$100,2,FALSE)='Intermediate Lookups'!$A5&amp;'Intermediate Lookups'!J$1,$A$212, ""))</f>
        <v/>
      </c>
      <c r="J216" s="10" t="str">
        <f>IF($A$212="","",IF(VLOOKUP($A$212,Samples!$A$3:$D$100,2,FALSE)='Intermediate Lookups'!$A5&amp;'Intermediate Lookups'!K$1,$A$212, ""))</f>
        <v/>
      </c>
      <c r="K216" s="10" t="str">
        <f>IF($A$212="","",IF(VLOOKUP($A$212,Samples!$A$3:$D$100,2,FALSE)='Intermediate Lookups'!$A5&amp;'Intermediate Lookups'!L$1,$A$212, ""))</f>
        <v/>
      </c>
      <c r="L216" s="10" t="str">
        <f>IF($A$212="","",IF(VLOOKUP($A$212,Samples!$A$3:$D$100,2,FALSE)='Intermediate Lookups'!$A5&amp;'Intermediate Lookups'!M$1,$A$212, ""))</f>
        <v/>
      </c>
    </row>
    <row r="217" spans="1:12" x14ac:dyDescent="0.25">
      <c r="A217" s="10" t="str">
        <f>IF($A$212="","",IF(VLOOKUP($A$212,Samples!$A$3:$D$100,2,FALSE)='Intermediate Lookups'!$A6&amp;'Intermediate Lookups'!B$1,$A$212, ""))</f>
        <v/>
      </c>
      <c r="B217" s="10" t="str">
        <f>IF($A$212="","",IF(VLOOKUP($A$212,Samples!$A$3:$D$100,2,FALSE)='Intermediate Lookups'!$A6&amp;'Intermediate Lookups'!C$1,$A$212, ""))</f>
        <v/>
      </c>
      <c r="C217" s="10" t="str">
        <f>IF($A$212="","",IF(VLOOKUP($A$212,Samples!$A$3:$D$100,2,FALSE)='Intermediate Lookups'!$A6&amp;'Intermediate Lookups'!D$1,$A$212, ""))</f>
        <v/>
      </c>
      <c r="D217" s="10" t="str">
        <f>IF($A$212="","",IF(VLOOKUP($A$212,Samples!$A$3:$D$100,2,FALSE)='Intermediate Lookups'!$A6&amp;'Intermediate Lookups'!E$1,$A$212, ""))</f>
        <v/>
      </c>
      <c r="E217" s="10" t="str">
        <f>IF($A$212="","",IF(VLOOKUP($A$212,Samples!$A$3:$D$100,2,FALSE)='Intermediate Lookups'!$A6&amp;'Intermediate Lookups'!F$1,$A$212, ""))</f>
        <v/>
      </c>
      <c r="F217" s="10" t="str">
        <f>IF($A$212="","",IF(VLOOKUP($A$212,Samples!$A$3:$D$100,2,FALSE)='Intermediate Lookups'!$A6&amp;'Intermediate Lookups'!G$1,$A$212, ""))</f>
        <v/>
      </c>
      <c r="G217" s="10" t="str">
        <f>IF($A$212="","",IF(VLOOKUP($A$212,Samples!$A$3:$D$100,2,FALSE)='Intermediate Lookups'!$A6&amp;'Intermediate Lookups'!H$1,$A$212, ""))</f>
        <v/>
      </c>
      <c r="H217" s="10" t="str">
        <f>IF($A$212="","",IF(VLOOKUP($A$212,Samples!$A$3:$D$100,2,FALSE)='Intermediate Lookups'!$A6&amp;'Intermediate Lookups'!I$1,$A$212, ""))</f>
        <v/>
      </c>
      <c r="I217" s="10" t="str">
        <f>IF($A$212="","",IF(VLOOKUP($A$212,Samples!$A$3:$D$100,2,FALSE)='Intermediate Lookups'!$A6&amp;'Intermediate Lookups'!J$1,$A$212, ""))</f>
        <v/>
      </c>
      <c r="J217" s="10" t="str">
        <f>IF($A$212="","",IF(VLOOKUP($A$212,Samples!$A$3:$D$100,2,FALSE)='Intermediate Lookups'!$A6&amp;'Intermediate Lookups'!K$1,$A$212, ""))</f>
        <v/>
      </c>
      <c r="K217" s="10" t="str">
        <f>IF($A$212="","",IF(VLOOKUP($A$212,Samples!$A$3:$D$100,2,FALSE)='Intermediate Lookups'!$A6&amp;'Intermediate Lookups'!L$1,$A$212, ""))</f>
        <v/>
      </c>
      <c r="L217" s="10" t="str">
        <f>IF($A$212="","",IF(VLOOKUP($A$212,Samples!$A$3:$D$100,2,FALSE)='Intermediate Lookups'!$A6&amp;'Intermediate Lookups'!M$1,$A$212, ""))</f>
        <v/>
      </c>
    </row>
    <row r="218" spans="1:12" x14ac:dyDescent="0.25">
      <c r="A218" s="10" t="str">
        <f>IF($A$212="","",IF(VLOOKUP($A$212,Samples!$A$3:$D$100,2,FALSE)='Intermediate Lookups'!$A7&amp;'Intermediate Lookups'!B$1,$A$212, ""))</f>
        <v/>
      </c>
      <c r="B218" s="10" t="str">
        <f>IF($A$212="","",IF(VLOOKUP($A$212,Samples!$A$3:$D$100,2,FALSE)='Intermediate Lookups'!$A7&amp;'Intermediate Lookups'!C$1,$A$212, ""))</f>
        <v/>
      </c>
      <c r="C218" s="10" t="str">
        <f>IF($A$212="","",IF(VLOOKUP($A$212,Samples!$A$3:$D$100,2,FALSE)='Intermediate Lookups'!$A7&amp;'Intermediate Lookups'!D$1,$A$212, ""))</f>
        <v/>
      </c>
      <c r="D218" s="10" t="str">
        <f>IF($A$212="","",IF(VLOOKUP($A$212,Samples!$A$3:$D$100,2,FALSE)='Intermediate Lookups'!$A7&amp;'Intermediate Lookups'!E$1,$A$212, ""))</f>
        <v/>
      </c>
      <c r="E218" s="10" t="str">
        <f>IF($A$212="","",IF(VLOOKUP($A$212,Samples!$A$3:$D$100,2,FALSE)='Intermediate Lookups'!$A7&amp;'Intermediate Lookups'!F$1,$A$212, ""))</f>
        <v/>
      </c>
      <c r="F218" s="10" t="str">
        <f>IF($A$212="","",IF(VLOOKUP($A$212,Samples!$A$3:$D$100,2,FALSE)='Intermediate Lookups'!$A7&amp;'Intermediate Lookups'!G$1,$A$212, ""))</f>
        <v/>
      </c>
      <c r="G218" s="10" t="str">
        <f>IF($A$212="","",IF(VLOOKUP($A$212,Samples!$A$3:$D$100,2,FALSE)='Intermediate Lookups'!$A7&amp;'Intermediate Lookups'!H$1,$A$212, ""))</f>
        <v/>
      </c>
      <c r="H218" s="10" t="str">
        <f>IF($A$212="","",IF(VLOOKUP($A$212,Samples!$A$3:$D$100,2,FALSE)='Intermediate Lookups'!$A7&amp;'Intermediate Lookups'!I$1,$A$212, ""))</f>
        <v/>
      </c>
      <c r="I218" s="10" t="str">
        <f>IF($A$212="","",IF(VLOOKUP($A$212,Samples!$A$3:$D$100,2,FALSE)='Intermediate Lookups'!$A7&amp;'Intermediate Lookups'!J$1,$A$212, ""))</f>
        <v/>
      </c>
      <c r="J218" s="10" t="str">
        <f>IF($A$212="","",IF(VLOOKUP($A$212,Samples!$A$3:$D$100,2,FALSE)='Intermediate Lookups'!$A7&amp;'Intermediate Lookups'!K$1,$A$212, ""))</f>
        <v/>
      </c>
      <c r="K218" s="10" t="str">
        <f>IF($A$212="","",IF(VLOOKUP($A$212,Samples!$A$3:$D$100,2,FALSE)='Intermediate Lookups'!$A7&amp;'Intermediate Lookups'!L$1,$A$212, ""))</f>
        <v/>
      </c>
      <c r="L218" s="10" t="str">
        <f>IF($A$212="","",IF(VLOOKUP($A$212,Samples!$A$3:$D$100,2,FALSE)='Intermediate Lookups'!$A7&amp;'Intermediate Lookups'!M$1,$A$212, ""))</f>
        <v/>
      </c>
    </row>
    <row r="219" spans="1:12" x14ac:dyDescent="0.25">
      <c r="A219" s="10" t="str">
        <f>IF($A$212="","",IF(VLOOKUP($A$212,Samples!$A$3:$D$100,2,FALSE)='Intermediate Lookups'!$A8&amp;'Intermediate Lookups'!B$1,$A$212, ""))</f>
        <v/>
      </c>
      <c r="B219" s="10" t="str">
        <f>IF($A$212="","",IF(VLOOKUP($A$212,Samples!$A$3:$D$100,2,FALSE)='Intermediate Lookups'!$A8&amp;'Intermediate Lookups'!C$1,$A$212, ""))</f>
        <v/>
      </c>
      <c r="C219" s="10" t="str">
        <f>IF($A$212="","",IF(VLOOKUP($A$212,Samples!$A$3:$D$100,2,FALSE)='Intermediate Lookups'!$A8&amp;'Intermediate Lookups'!D$1,$A$212, ""))</f>
        <v/>
      </c>
      <c r="D219" s="10" t="str">
        <f>IF($A$212="","",IF(VLOOKUP($A$212,Samples!$A$3:$D$100,2,FALSE)='Intermediate Lookups'!$A8&amp;'Intermediate Lookups'!E$1,$A$212, ""))</f>
        <v/>
      </c>
      <c r="E219" s="10" t="str">
        <f>IF($A$212="","",IF(VLOOKUP($A$212,Samples!$A$3:$D$100,2,FALSE)='Intermediate Lookups'!$A8&amp;'Intermediate Lookups'!F$1,$A$212, ""))</f>
        <v/>
      </c>
      <c r="F219" s="10" t="str">
        <f>IF($A$212="","",IF(VLOOKUP($A$212,Samples!$A$3:$D$100,2,FALSE)='Intermediate Lookups'!$A8&amp;'Intermediate Lookups'!G$1,$A$212, ""))</f>
        <v/>
      </c>
      <c r="G219" s="10" t="str">
        <f>IF($A$212="","",IF(VLOOKUP($A$212,Samples!$A$3:$D$100,2,FALSE)='Intermediate Lookups'!$A8&amp;'Intermediate Lookups'!H$1,$A$212, ""))</f>
        <v/>
      </c>
      <c r="H219" s="10" t="str">
        <f>IF($A$212="","",IF(VLOOKUP($A$212,Samples!$A$3:$D$100,2,FALSE)='Intermediate Lookups'!$A8&amp;'Intermediate Lookups'!I$1,$A$212, ""))</f>
        <v/>
      </c>
      <c r="I219" s="10" t="str">
        <f>IF($A$212="","",IF(VLOOKUP($A$212,Samples!$A$3:$D$100,2,FALSE)='Intermediate Lookups'!$A8&amp;'Intermediate Lookups'!J$1,$A$212, ""))</f>
        <v/>
      </c>
      <c r="J219" s="10" t="str">
        <f>IF($A$212="","",IF(VLOOKUP($A$212,Samples!$A$3:$D$100,2,FALSE)='Intermediate Lookups'!$A8&amp;'Intermediate Lookups'!K$1,$A$212, ""))</f>
        <v/>
      </c>
      <c r="K219" s="10" t="str">
        <f>IF($A$212="","",IF(VLOOKUP($A$212,Samples!$A$3:$D$100,2,FALSE)='Intermediate Lookups'!$A8&amp;'Intermediate Lookups'!L$1,$A$212, ""))</f>
        <v/>
      </c>
      <c r="L219" s="10" t="str">
        <f>IF($A$212="","",IF(VLOOKUP($A$212,Samples!$A$3:$D$100,2,FALSE)='Intermediate Lookups'!$A8&amp;'Intermediate Lookups'!M$1,$A$212, ""))</f>
        <v/>
      </c>
    </row>
    <row r="220" spans="1:12" x14ac:dyDescent="0.25">
      <c r="A220" s="10" t="str">
        <f>IF($A$212="","",IF(VLOOKUP($A$212,Samples!$A$3:$D$100,2,FALSE)='Intermediate Lookups'!$A9&amp;'Intermediate Lookups'!B$1,$A$212, ""))</f>
        <v/>
      </c>
      <c r="B220" s="10" t="str">
        <f>IF($A$212="","",IF(VLOOKUP($A$212,Samples!$A$3:$D$100,2,FALSE)='Intermediate Lookups'!$A9&amp;'Intermediate Lookups'!C$1,$A$212, ""))</f>
        <v/>
      </c>
      <c r="C220" s="10" t="str">
        <f>IF($A$212="","",IF(VLOOKUP($A$212,Samples!$A$3:$D$100,2,FALSE)='Intermediate Lookups'!$A9&amp;'Intermediate Lookups'!D$1,$A$212, ""))</f>
        <v/>
      </c>
      <c r="D220" s="10" t="str">
        <f>IF($A$212="","",IF(VLOOKUP($A$212,Samples!$A$3:$D$100,2,FALSE)='Intermediate Lookups'!$A9&amp;'Intermediate Lookups'!E$1,$A$212, ""))</f>
        <v/>
      </c>
      <c r="E220" s="10" t="str">
        <f>IF($A$212="","",IF(VLOOKUP($A$212,Samples!$A$3:$D$100,2,FALSE)='Intermediate Lookups'!$A9&amp;'Intermediate Lookups'!F$1,$A$212, ""))</f>
        <v/>
      </c>
      <c r="F220" s="10" t="str">
        <f>IF($A$212="","",IF(VLOOKUP($A$212,Samples!$A$3:$D$100,2,FALSE)='Intermediate Lookups'!$A9&amp;'Intermediate Lookups'!G$1,$A$212, ""))</f>
        <v/>
      </c>
      <c r="G220" s="10" t="str">
        <f>IF($A$212="","",IF(VLOOKUP($A$212,Samples!$A$3:$D$100,2,FALSE)='Intermediate Lookups'!$A9&amp;'Intermediate Lookups'!H$1,$A$212, ""))</f>
        <v/>
      </c>
      <c r="H220" s="10" t="str">
        <f>IF($A$212="","",IF(VLOOKUP($A$212,Samples!$A$3:$D$100,2,FALSE)='Intermediate Lookups'!$A9&amp;'Intermediate Lookups'!I$1,$A$212, ""))</f>
        <v/>
      </c>
      <c r="I220" s="10" t="str">
        <f>IF($A$212="","",IF(VLOOKUP($A$212,Samples!$A$3:$D$100,2,FALSE)='Intermediate Lookups'!$A9&amp;'Intermediate Lookups'!J$1,$A$212, ""))</f>
        <v/>
      </c>
      <c r="J220" s="10" t="str">
        <f>IF($A$212="","",IF(VLOOKUP($A$212,Samples!$A$3:$D$100,2,FALSE)='Intermediate Lookups'!$A9&amp;'Intermediate Lookups'!K$1,$A$212, ""))</f>
        <v/>
      </c>
      <c r="K220" s="10" t="str">
        <f>IF($A$212="","",IF(VLOOKUP($A$212,Samples!$A$3:$D$100,2,FALSE)='Intermediate Lookups'!$A9&amp;'Intermediate Lookups'!L$1,$A$212, ""))</f>
        <v/>
      </c>
      <c r="L220" s="10" t="str">
        <f>IF($A$212="","",IF(VLOOKUP($A$212,Samples!$A$3:$D$100,2,FALSE)='Intermediate Lookups'!$A9&amp;'Intermediate Lookups'!M$1,$A$212, ""))</f>
        <v/>
      </c>
    </row>
    <row r="222" spans="1:12" x14ac:dyDescent="0.25">
      <c r="A222" t="str">
        <f>IF(ISBLANK(Samples!A25),IF(OR(A212="",A212=Samples!$A$100,ISBLANK(Samples!A100)),"",Samples!$A$100),Samples!A25)</f>
        <v/>
      </c>
      <c r="B222" t="str">
        <f>IF(A222="","",VLOOKUP(A222,Samples!$A$3:$D$100,4,FALSE))</f>
        <v/>
      </c>
    </row>
    <row r="223" spans="1:12" x14ac:dyDescent="0.25">
      <c r="A223" s="10" t="str">
        <f>IF($A$222="","",IF(VLOOKUP($A$222,Samples!$A$3:$D$100,2,FALSE)='Intermediate Lookups'!$A2&amp;'Intermediate Lookups'!B$1,$A$222, ""))</f>
        <v/>
      </c>
      <c r="B223" s="10" t="str">
        <f>IF($A$222="","",IF(VLOOKUP($A$222,Samples!$A$3:$D$100,2,FALSE)='Intermediate Lookups'!$A2&amp;'Intermediate Lookups'!C$1,$A$222, ""))</f>
        <v/>
      </c>
      <c r="C223" s="10" t="str">
        <f>IF($A$222="","",IF(VLOOKUP($A$222,Samples!$A$3:$D$100,2,FALSE)='Intermediate Lookups'!$A2&amp;'Intermediate Lookups'!D$1,$A$222, ""))</f>
        <v/>
      </c>
      <c r="D223" s="10" t="str">
        <f>IF($A$222="","",IF(VLOOKUP($A$222,Samples!$A$3:$D$100,2,FALSE)='Intermediate Lookups'!$A2&amp;'Intermediate Lookups'!E$1,$A$222, ""))</f>
        <v/>
      </c>
      <c r="E223" s="10" t="str">
        <f>IF($A$222="","",IF(VLOOKUP($A$222,Samples!$A$3:$D$100,2,FALSE)='Intermediate Lookups'!$A2&amp;'Intermediate Lookups'!F$1,$A$222, ""))</f>
        <v/>
      </c>
      <c r="F223" s="10" t="str">
        <f>IF($A$222="","",IF(VLOOKUP($A$222,Samples!$A$3:$D$100,2,FALSE)='Intermediate Lookups'!$A2&amp;'Intermediate Lookups'!G$1,$A$222, ""))</f>
        <v/>
      </c>
      <c r="G223" s="10" t="str">
        <f>IF($A$222="","",IF(VLOOKUP($A$222,Samples!$A$3:$D$100,2,FALSE)='Intermediate Lookups'!$A2&amp;'Intermediate Lookups'!H$1,$A$222, ""))</f>
        <v/>
      </c>
      <c r="H223" s="10" t="str">
        <f>IF($A$222="","",IF(VLOOKUP($A$222,Samples!$A$3:$D$100,2,FALSE)='Intermediate Lookups'!$A2&amp;'Intermediate Lookups'!I$1,$A$222, ""))</f>
        <v/>
      </c>
      <c r="I223" s="10" t="str">
        <f>IF($A$222="","",IF(VLOOKUP($A$222,Samples!$A$3:$D$100,2,FALSE)='Intermediate Lookups'!$A2&amp;'Intermediate Lookups'!J$1,$A$222, ""))</f>
        <v/>
      </c>
      <c r="J223" s="10" t="str">
        <f>IF($A$222="","",IF(VLOOKUP($A$222,Samples!$A$3:$D$100,2,FALSE)='Intermediate Lookups'!$A2&amp;'Intermediate Lookups'!K$1,$A$222, ""))</f>
        <v/>
      </c>
      <c r="K223" s="10" t="str">
        <f>IF($A$222="","",IF(VLOOKUP($A$222,Samples!$A$3:$D$100,2,FALSE)='Intermediate Lookups'!$A2&amp;'Intermediate Lookups'!L$1,$A$222, ""))</f>
        <v/>
      </c>
      <c r="L223" s="10" t="str">
        <f>IF($A$222="","",IF(VLOOKUP($A$222,Samples!$A$3:$D$100,2,FALSE)='Intermediate Lookups'!$A2&amp;'Intermediate Lookups'!M$1,$A$222, ""))</f>
        <v/>
      </c>
    </row>
    <row r="224" spans="1:12" x14ac:dyDescent="0.25">
      <c r="A224" s="10" t="str">
        <f>IF($A$222="","",IF(VLOOKUP($A$222,Samples!$A$3:$D$100,2,FALSE)='Intermediate Lookups'!$A3&amp;'Intermediate Lookups'!B$1,$A$222, ""))</f>
        <v/>
      </c>
      <c r="B224" s="10" t="str">
        <f>IF($A$222="","",IF(VLOOKUP($A$222,Samples!$A$3:$D$100,2,FALSE)='Intermediate Lookups'!$A3&amp;'Intermediate Lookups'!C$1,$A$222, ""))</f>
        <v/>
      </c>
      <c r="C224" s="10" t="str">
        <f>IF($A$222="","",IF(VLOOKUP($A$222,Samples!$A$3:$D$100,2,FALSE)='Intermediate Lookups'!$A3&amp;'Intermediate Lookups'!D$1,$A$222, ""))</f>
        <v/>
      </c>
      <c r="D224" s="10" t="str">
        <f>IF($A$222="","",IF(VLOOKUP($A$222,Samples!$A$3:$D$100,2,FALSE)='Intermediate Lookups'!$A3&amp;'Intermediate Lookups'!E$1,$A$222, ""))</f>
        <v/>
      </c>
      <c r="E224" s="10" t="str">
        <f>IF($A$222="","",IF(VLOOKUP($A$222,Samples!$A$3:$D$100,2,FALSE)='Intermediate Lookups'!$A3&amp;'Intermediate Lookups'!F$1,$A$222, ""))</f>
        <v/>
      </c>
      <c r="F224" s="10" t="str">
        <f>IF($A$222="","",IF(VLOOKUP($A$222,Samples!$A$3:$D$100,2,FALSE)='Intermediate Lookups'!$A3&amp;'Intermediate Lookups'!G$1,$A$222, ""))</f>
        <v/>
      </c>
      <c r="G224" s="10" t="str">
        <f>IF($A$222="","",IF(VLOOKUP($A$222,Samples!$A$3:$D$100,2,FALSE)='Intermediate Lookups'!$A3&amp;'Intermediate Lookups'!H$1,$A$222, ""))</f>
        <v/>
      </c>
      <c r="H224" s="10" t="str">
        <f>IF($A$222="","",IF(VLOOKUP($A$222,Samples!$A$3:$D$100,2,FALSE)='Intermediate Lookups'!$A3&amp;'Intermediate Lookups'!I$1,$A$222, ""))</f>
        <v/>
      </c>
      <c r="I224" s="10" t="str">
        <f>IF($A$222="","",IF(VLOOKUP($A$222,Samples!$A$3:$D$100,2,FALSE)='Intermediate Lookups'!$A3&amp;'Intermediate Lookups'!J$1,$A$222, ""))</f>
        <v/>
      </c>
      <c r="J224" s="10" t="str">
        <f>IF($A$222="","",IF(VLOOKUP($A$222,Samples!$A$3:$D$100,2,FALSE)='Intermediate Lookups'!$A3&amp;'Intermediate Lookups'!K$1,$A$222, ""))</f>
        <v/>
      </c>
      <c r="K224" s="10" t="str">
        <f>IF($A$222="","",IF(VLOOKUP($A$222,Samples!$A$3:$D$100,2,FALSE)='Intermediate Lookups'!$A3&amp;'Intermediate Lookups'!L$1,$A$222, ""))</f>
        <v/>
      </c>
      <c r="L224" s="10" t="str">
        <f>IF($A$222="","",IF(VLOOKUP($A$222,Samples!$A$3:$D$100,2,FALSE)='Intermediate Lookups'!$A3&amp;'Intermediate Lookups'!M$1,$A$222, ""))</f>
        <v/>
      </c>
    </row>
    <row r="225" spans="1:12" x14ac:dyDescent="0.25">
      <c r="A225" s="10" t="str">
        <f>IF($A$222="","",IF(VLOOKUP($A$222,Samples!$A$3:$D$100,2,FALSE)='Intermediate Lookups'!$A4&amp;'Intermediate Lookups'!B$1,$A$222, ""))</f>
        <v/>
      </c>
      <c r="B225" s="10" t="str">
        <f>IF($A$222="","",IF(VLOOKUP($A$222,Samples!$A$3:$D$100,2,FALSE)='Intermediate Lookups'!$A4&amp;'Intermediate Lookups'!C$1,$A$222, ""))</f>
        <v/>
      </c>
      <c r="C225" s="10" t="str">
        <f>IF($A$222="","",IF(VLOOKUP($A$222,Samples!$A$3:$D$100,2,FALSE)='Intermediate Lookups'!$A4&amp;'Intermediate Lookups'!D$1,$A$222, ""))</f>
        <v/>
      </c>
      <c r="D225" s="10" t="str">
        <f>IF($A$222="","",IF(VLOOKUP($A$222,Samples!$A$3:$D$100,2,FALSE)='Intermediate Lookups'!$A4&amp;'Intermediate Lookups'!E$1,$A$222, ""))</f>
        <v/>
      </c>
      <c r="E225" s="10" t="str">
        <f>IF($A$222="","",IF(VLOOKUP($A$222,Samples!$A$3:$D$100,2,FALSE)='Intermediate Lookups'!$A4&amp;'Intermediate Lookups'!F$1,$A$222, ""))</f>
        <v/>
      </c>
      <c r="F225" s="10" t="str">
        <f>IF($A$222="","",IF(VLOOKUP($A$222,Samples!$A$3:$D$100,2,FALSE)='Intermediate Lookups'!$A4&amp;'Intermediate Lookups'!G$1,$A$222, ""))</f>
        <v/>
      </c>
      <c r="G225" s="10" t="str">
        <f>IF($A$222="","",IF(VLOOKUP($A$222,Samples!$A$3:$D$100,2,FALSE)='Intermediate Lookups'!$A4&amp;'Intermediate Lookups'!H$1,$A$222, ""))</f>
        <v/>
      </c>
      <c r="H225" s="10" t="str">
        <f>IF($A$222="","",IF(VLOOKUP($A$222,Samples!$A$3:$D$100,2,FALSE)='Intermediate Lookups'!$A4&amp;'Intermediate Lookups'!I$1,$A$222, ""))</f>
        <v/>
      </c>
      <c r="I225" s="10" t="str">
        <f>IF($A$222="","",IF(VLOOKUP($A$222,Samples!$A$3:$D$100,2,FALSE)='Intermediate Lookups'!$A4&amp;'Intermediate Lookups'!J$1,$A$222, ""))</f>
        <v/>
      </c>
      <c r="J225" s="10" t="str">
        <f>IF($A$222="","",IF(VLOOKUP($A$222,Samples!$A$3:$D$100,2,FALSE)='Intermediate Lookups'!$A4&amp;'Intermediate Lookups'!K$1,$A$222, ""))</f>
        <v/>
      </c>
      <c r="K225" s="10" t="str">
        <f>IF($A$222="","",IF(VLOOKUP($A$222,Samples!$A$3:$D$100,2,FALSE)='Intermediate Lookups'!$A4&amp;'Intermediate Lookups'!L$1,$A$222, ""))</f>
        <v/>
      </c>
      <c r="L225" s="10" t="str">
        <f>IF($A$222="","",IF(VLOOKUP($A$222,Samples!$A$3:$D$100,2,FALSE)='Intermediate Lookups'!$A4&amp;'Intermediate Lookups'!M$1,$A$222, ""))</f>
        <v/>
      </c>
    </row>
    <row r="226" spans="1:12" x14ac:dyDescent="0.25">
      <c r="A226" s="10" t="str">
        <f>IF($A$222="","",IF(VLOOKUP($A$222,Samples!$A$3:$D$100,2,FALSE)='Intermediate Lookups'!$A5&amp;'Intermediate Lookups'!B$1,$A$222, ""))</f>
        <v/>
      </c>
      <c r="B226" s="10" t="str">
        <f>IF($A$222="","",IF(VLOOKUP($A$222,Samples!$A$3:$D$100,2,FALSE)='Intermediate Lookups'!$A5&amp;'Intermediate Lookups'!C$1,$A$222, ""))</f>
        <v/>
      </c>
      <c r="C226" s="10" t="str">
        <f>IF($A$222="","",IF(VLOOKUP($A$222,Samples!$A$3:$D$100,2,FALSE)='Intermediate Lookups'!$A5&amp;'Intermediate Lookups'!D$1,$A$222, ""))</f>
        <v/>
      </c>
      <c r="D226" s="10" t="str">
        <f>IF($A$222="","",IF(VLOOKUP($A$222,Samples!$A$3:$D$100,2,FALSE)='Intermediate Lookups'!$A5&amp;'Intermediate Lookups'!E$1,$A$222, ""))</f>
        <v/>
      </c>
      <c r="E226" s="10" t="str">
        <f>IF($A$222="","",IF(VLOOKUP($A$222,Samples!$A$3:$D$100,2,FALSE)='Intermediate Lookups'!$A5&amp;'Intermediate Lookups'!F$1,$A$222, ""))</f>
        <v/>
      </c>
      <c r="F226" s="10" t="str">
        <f>IF($A$222="","",IF(VLOOKUP($A$222,Samples!$A$3:$D$100,2,FALSE)='Intermediate Lookups'!$A5&amp;'Intermediate Lookups'!G$1,$A$222, ""))</f>
        <v/>
      </c>
      <c r="G226" s="10" t="str">
        <f>IF($A$222="","",IF(VLOOKUP($A$222,Samples!$A$3:$D$100,2,FALSE)='Intermediate Lookups'!$A5&amp;'Intermediate Lookups'!H$1,$A$222, ""))</f>
        <v/>
      </c>
      <c r="H226" s="10" t="str">
        <f>IF($A$222="","",IF(VLOOKUP($A$222,Samples!$A$3:$D$100,2,FALSE)='Intermediate Lookups'!$A5&amp;'Intermediate Lookups'!I$1,$A$222, ""))</f>
        <v/>
      </c>
      <c r="I226" s="10" t="str">
        <f>IF($A$222="","",IF(VLOOKUP($A$222,Samples!$A$3:$D$100,2,FALSE)='Intermediate Lookups'!$A5&amp;'Intermediate Lookups'!J$1,$A$222, ""))</f>
        <v/>
      </c>
      <c r="J226" s="10" t="str">
        <f>IF($A$222="","",IF(VLOOKUP($A$222,Samples!$A$3:$D$100,2,FALSE)='Intermediate Lookups'!$A5&amp;'Intermediate Lookups'!K$1,$A$222, ""))</f>
        <v/>
      </c>
      <c r="K226" s="10" t="str">
        <f>IF($A$222="","",IF(VLOOKUP($A$222,Samples!$A$3:$D$100,2,FALSE)='Intermediate Lookups'!$A5&amp;'Intermediate Lookups'!L$1,$A$222, ""))</f>
        <v/>
      </c>
      <c r="L226" s="10" t="str">
        <f>IF($A$222="","",IF(VLOOKUP($A$222,Samples!$A$3:$D$100,2,FALSE)='Intermediate Lookups'!$A5&amp;'Intermediate Lookups'!M$1,$A$222, ""))</f>
        <v/>
      </c>
    </row>
    <row r="227" spans="1:12" x14ac:dyDescent="0.25">
      <c r="A227" s="10" t="str">
        <f>IF($A$222="","",IF(VLOOKUP($A$222,Samples!$A$3:$D$100,2,FALSE)='Intermediate Lookups'!$A6&amp;'Intermediate Lookups'!B$1,$A$222, ""))</f>
        <v/>
      </c>
      <c r="B227" s="10" t="str">
        <f>IF($A$222="","",IF(VLOOKUP($A$222,Samples!$A$3:$D$100,2,FALSE)='Intermediate Lookups'!$A6&amp;'Intermediate Lookups'!C$1,$A$222, ""))</f>
        <v/>
      </c>
      <c r="C227" s="10" t="str">
        <f>IF($A$222="","",IF(VLOOKUP($A$222,Samples!$A$3:$D$100,2,FALSE)='Intermediate Lookups'!$A6&amp;'Intermediate Lookups'!D$1,$A$222, ""))</f>
        <v/>
      </c>
      <c r="D227" s="10" t="str">
        <f>IF($A$222="","",IF(VLOOKUP($A$222,Samples!$A$3:$D$100,2,FALSE)='Intermediate Lookups'!$A6&amp;'Intermediate Lookups'!E$1,$A$222, ""))</f>
        <v/>
      </c>
      <c r="E227" s="10" t="str">
        <f>IF($A$222="","",IF(VLOOKUP($A$222,Samples!$A$3:$D$100,2,FALSE)='Intermediate Lookups'!$A6&amp;'Intermediate Lookups'!F$1,$A$222, ""))</f>
        <v/>
      </c>
      <c r="F227" s="10" t="str">
        <f>IF($A$222="","",IF(VLOOKUP($A$222,Samples!$A$3:$D$100,2,FALSE)='Intermediate Lookups'!$A6&amp;'Intermediate Lookups'!G$1,$A$222, ""))</f>
        <v/>
      </c>
      <c r="G227" s="10" t="str">
        <f>IF($A$222="","",IF(VLOOKUP($A$222,Samples!$A$3:$D$100,2,FALSE)='Intermediate Lookups'!$A6&amp;'Intermediate Lookups'!H$1,$A$222, ""))</f>
        <v/>
      </c>
      <c r="H227" s="10" t="str">
        <f>IF($A$222="","",IF(VLOOKUP($A$222,Samples!$A$3:$D$100,2,FALSE)='Intermediate Lookups'!$A6&amp;'Intermediate Lookups'!I$1,$A$222, ""))</f>
        <v/>
      </c>
      <c r="I227" s="10" t="str">
        <f>IF($A$222="","",IF(VLOOKUP($A$222,Samples!$A$3:$D$100,2,FALSE)='Intermediate Lookups'!$A6&amp;'Intermediate Lookups'!J$1,$A$222, ""))</f>
        <v/>
      </c>
      <c r="J227" s="10" t="str">
        <f>IF($A$222="","",IF(VLOOKUP($A$222,Samples!$A$3:$D$100,2,FALSE)='Intermediate Lookups'!$A6&amp;'Intermediate Lookups'!K$1,$A$222, ""))</f>
        <v/>
      </c>
      <c r="K227" s="10" t="str">
        <f>IF($A$222="","",IF(VLOOKUP($A$222,Samples!$A$3:$D$100,2,FALSE)='Intermediate Lookups'!$A6&amp;'Intermediate Lookups'!L$1,$A$222, ""))</f>
        <v/>
      </c>
      <c r="L227" s="10" t="str">
        <f>IF($A$222="","",IF(VLOOKUP($A$222,Samples!$A$3:$D$100,2,FALSE)='Intermediate Lookups'!$A6&amp;'Intermediate Lookups'!M$1,$A$222, ""))</f>
        <v/>
      </c>
    </row>
    <row r="228" spans="1:12" x14ac:dyDescent="0.25">
      <c r="A228" s="10" t="str">
        <f>IF($A$222="","",IF(VLOOKUP($A$222,Samples!$A$3:$D$100,2,FALSE)='Intermediate Lookups'!$A7&amp;'Intermediate Lookups'!B$1,$A$222, ""))</f>
        <v/>
      </c>
      <c r="B228" s="10" t="str">
        <f>IF($A$222="","",IF(VLOOKUP($A$222,Samples!$A$3:$D$100,2,FALSE)='Intermediate Lookups'!$A7&amp;'Intermediate Lookups'!C$1,$A$222, ""))</f>
        <v/>
      </c>
      <c r="C228" s="10" t="str">
        <f>IF($A$222="","",IF(VLOOKUP($A$222,Samples!$A$3:$D$100,2,FALSE)='Intermediate Lookups'!$A7&amp;'Intermediate Lookups'!D$1,$A$222, ""))</f>
        <v/>
      </c>
      <c r="D228" s="10" t="str">
        <f>IF($A$222="","",IF(VLOOKUP($A$222,Samples!$A$3:$D$100,2,FALSE)='Intermediate Lookups'!$A7&amp;'Intermediate Lookups'!E$1,$A$222, ""))</f>
        <v/>
      </c>
      <c r="E228" s="10" t="str">
        <f>IF($A$222="","",IF(VLOOKUP($A$222,Samples!$A$3:$D$100,2,FALSE)='Intermediate Lookups'!$A7&amp;'Intermediate Lookups'!F$1,$A$222, ""))</f>
        <v/>
      </c>
      <c r="F228" s="10" t="str">
        <f>IF($A$222="","",IF(VLOOKUP($A$222,Samples!$A$3:$D$100,2,FALSE)='Intermediate Lookups'!$A7&amp;'Intermediate Lookups'!G$1,$A$222, ""))</f>
        <v/>
      </c>
      <c r="G228" s="10" t="str">
        <f>IF($A$222="","",IF(VLOOKUP($A$222,Samples!$A$3:$D$100,2,FALSE)='Intermediate Lookups'!$A7&amp;'Intermediate Lookups'!H$1,$A$222, ""))</f>
        <v/>
      </c>
      <c r="H228" s="10" t="str">
        <f>IF($A$222="","",IF(VLOOKUP($A$222,Samples!$A$3:$D$100,2,FALSE)='Intermediate Lookups'!$A7&amp;'Intermediate Lookups'!I$1,$A$222, ""))</f>
        <v/>
      </c>
      <c r="I228" s="10" t="str">
        <f>IF($A$222="","",IF(VLOOKUP($A$222,Samples!$A$3:$D$100,2,FALSE)='Intermediate Lookups'!$A7&amp;'Intermediate Lookups'!J$1,$A$222, ""))</f>
        <v/>
      </c>
      <c r="J228" s="10" t="str">
        <f>IF($A$222="","",IF(VLOOKUP($A$222,Samples!$A$3:$D$100,2,FALSE)='Intermediate Lookups'!$A7&amp;'Intermediate Lookups'!K$1,$A$222, ""))</f>
        <v/>
      </c>
      <c r="K228" s="10" t="str">
        <f>IF($A$222="","",IF(VLOOKUP($A$222,Samples!$A$3:$D$100,2,FALSE)='Intermediate Lookups'!$A7&amp;'Intermediate Lookups'!L$1,$A$222, ""))</f>
        <v/>
      </c>
      <c r="L228" s="10" t="str">
        <f>IF($A$222="","",IF(VLOOKUP($A$222,Samples!$A$3:$D$100,2,FALSE)='Intermediate Lookups'!$A7&amp;'Intermediate Lookups'!M$1,$A$222, ""))</f>
        <v/>
      </c>
    </row>
    <row r="229" spans="1:12" x14ac:dyDescent="0.25">
      <c r="A229" s="10" t="str">
        <f>IF($A$222="","",IF(VLOOKUP($A$222,Samples!$A$3:$D$100,2,FALSE)='Intermediate Lookups'!$A8&amp;'Intermediate Lookups'!B$1,$A$222, ""))</f>
        <v/>
      </c>
      <c r="B229" s="10" t="str">
        <f>IF($A$222="","",IF(VLOOKUP($A$222,Samples!$A$3:$D$100,2,FALSE)='Intermediate Lookups'!$A8&amp;'Intermediate Lookups'!C$1,$A$222, ""))</f>
        <v/>
      </c>
      <c r="C229" s="10" t="str">
        <f>IF($A$222="","",IF(VLOOKUP($A$222,Samples!$A$3:$D$100,2,FALSE)='Intermediate Lookups'!$A8&amp;'Intermediate Lookups'!D$1,$A$222, ""))</f>
        <v/>
      </c>
      <c r="D229" s="10" t="str">
        <f>IF($A$222="","",IF(VLOOKUP($A$222,Samples!$A$3:$D$100,2,FALSE)='Intermediate Lookups'!$A8&amp;'Intermediate Lookups'!E$1,$A$222, ""))</f>
        <v/>
      </c>
      <c r="E229" s="10" t="str">
        <f>IF($A$222="","",IF(VLOOKUP($A$222,Samples!$A$3:$D$100,2,FALSE)='Intermediate Lookups'!$A8&amp;'Intermediate Lookups'!F$1,$A$222, ""))</f>
        <v/>
      </c>
      <c r="F229" s="10" t="str">
        <f>IF($A$222="","",IF(VLOOKUP($A$222,Samples!$A$3:$D$100,2,FALSE)='Intermediate Lookups'!$A8&amp;'Intermediate Lookups'!G$1,$A$222, ""))</f>
        <v/>
      </c>
      <c r="G229" s="10" t="str">
        <f>IF($A$222="","",IF(VLOOKUP($A$222,Samples!$A$3:$D$100,2,FALSE)='Intermediate Lookups'!$A8&amp;'Intermediate Lookups'!H$1,$A$222, ""))</f>
        <v/>
      </c>
      <c r="H229" s="10" t="str">
        <f>IF($A$222="","",IF(VLOOKUP($A$222,Samples!$A$3:$D$100,2,FALSE)='Intermediate Lookups'!$A8&amp;'Intermediate Lookups'!I$1,$A$222, ""))</f>
        <v/>
      </c>
      <c r="I229" s="10" t="str">
        <f>IF($A$222="","",IF(VLOOKUP($A$222,Samples!$A$3:$D$100,2,FALSE)='Intermediate Lookups'!$A8&amp;'Intermediate Lookups'!J$1,$A$222, ""))</f>
        <v/>
      </c>
      <c r="J229" s="10" t="str">
        <f>IF($A$222="","",IF(VLOOKUP($A$222,Samples!$A$3:$D$100,2,FALSE)='Intermediate Lookups'!$A8&amp;'Intermediate Lookups'!K$1,$A$222, ""))</f>
        <v/>
      </c>
      <c r="K229" s="10" t="str">
        <f>IF($A$222="","",IF(VLOOKUP($A$222,Samples!$A$3:$D$100,2,FALSE)='Intermediate Lookups'!$A8&amp;'Intermediate Lookups'!L$1,$A$222, ""))</f>
        <v/>
      </c>
      <c r="L229" s="10" t="str">
        <f>IF($A$222="","",IF(VLOOKUP($A$222,Samples!$A$3:$D$100,2,FALSE)='Intermediate Lookups'!$A8&amp;'Intermediate Lookups'!M$1,$A$222, ""))</f>
        <v/>
      </c>
    </row>
    <row r="230" spans="1:12" x14ac:dyDescent="0.25">
      <c r="A230" s="10" t="str">
        <f>IF($A$222="","",IF(VLOOKUP($A$222,Samples!$A$3:$D$100,2,FALSE)='Intermediate Lookups'!$A9&amp;'Intermediate Lookups'!B$1,$A$222, ""))</f>
        <v/>
      </c>
      <c r="B230" s="10" t="str">
        <f>IF($A$222="","",IF(VLOOKUP($A$222,Samples!$A$3:$D$100,2,FALSE)='Intermediate Lookups'!$A9&amp;'Intermediate Lookups'!C$1,$A$222, ""))</f>
        <v/>
      </c>
      <c r="C230" s="10" t="str">
        <f>IF($A$222="","",IF(VLOOKUP($A$222,Samples!$A$3:$D$100,2,FALSE)='Intermediate Lookups'!$A9&amp;'Intermediate Lookups'!D$1,$A$222, ""))</f>
        <v/>
      </c>
      <c r="D230" s="10" t="str">
        <f>IF($A$222="","",IF(VLOOKUP($A$222,Samples!$A$3:$D$100,2,FALSE)='Intermediate Lookups'!$A9&amp;'Intermediate Lookups'!E$1,$A$222, ""))</f>
        <v/>
      </c>
      <c r="E230" s="10" t="str">
        <f>IF($A$222="","",IF(VLOOKUP($A$222,Samples!$A$3:$D$100,2,FALSE)='Intermediate Lookups'!$A9&amp;'Intermediate Lookups'!F$1,$A$222, ""))</f>
        <v/>
      </c>
      <c r="F230" s="10" t="str">
        <f>IF($A$222="","",IF(VLOOKUP($A$222,Samples!$A$3:$D$100,2,FALSE)='Intermediate Lookups'!$A9&amp;'Intermediate Lookups'!G$1,$A$222, ""))</f>
        <v/>
      </c>
      <c r="G230" s="10" t="str">
        <f>IF($A$222="","",IF(VLOOKUP($A$222,Samples!$A$3:$D$100,2,FALSE)='Intermediate Lookups'!$A9&amp;'Intermediate Lookups'!H$1,$A$222, ""))</f>
        <v/>
      </c>
      <c r="H230" s="10" t="str">
        <f>IF($A$222="","",IF(VLOOKUP($A$222,Samples!$A$3:$D$100,2,FALSE)='Intermediate Lookups'!$A9&amp;'Intermediate Lookups'!I$1,$A$222, ""))</f>
        <v/>
      </c>
      <c r="I230" s="10" t="str">
        <f>IF($A$222="","",IF(VLOOKUP($A$222,Samples!$A$3:$D$100,2,FALSE)='Intermediate Lookups'!$A9&amp;'Intermediate Lookups'!J$1,$A$222, ""))</f>
        <v/>
      </c>
      <c r="J230" s="10" t="str">
        <f>IF($A$222="","",IF(VLOOKUP($A$222,Samples!$A$3:$D$100,2,FALSE)='Intermediate Lookups'!$A9&amp;'Intermediate Lookups'!K$1,$A$222, ""))</f>
        <v/>
      </c>
      <c r="K230" s="10" t="str">
        <f>IF($A$222="","",IF(VLOOKUP($A$222,Samples!$A$3:$D$100,2,FALSE)='Intermediate Lookups'!$A9&amp;'Intermediate Lookups'!L$1,$A$222, ""))</f>
        <v/>
      </c>
      <c r="L230" s="10" t="str">
        <f>IF($A$222="","",IF(VLOOKUP($A$222,Samples!$A$3:$D$100,2,FALSE)='Intermediate Lookups'!$A9&amp;'Intermediate Lookups'!M$1,$A$222, ""))</f>
        <v/>
      </c>
    </row>
    <row r="232" spans="1:12" x14ac:dyDescent="0.25">
      <c r="A232" t="str">
        <f>IF(ISBLANK(Samples!A26),IF(OR(A222="",A222=Samples!$A$100,ISBLANK(Samples!A100)),"",Samples!$A$100),Samples!A26)</f>
        <v/>
      </c>
      <c r="B232" t="str">
        <f>IF(A232="","",VLOOKUP(A232,Samples!$A$3:$D$100,4,FALSE))</f>
        <v/>
      </c>
    </row>
    <row r="233" spans="1:12" x14ac:dyDescent="0.25">
      <c r="A233" s="10" t="str">
        <f>IF($A$232="","",IF(VLOOKUP($A$232,Samples!$A$3:$D$100,2,FALSE)='Intermediate Lookups'!$A2&amp;'Intermediate Lookups'!B$1,$A$232, ""))</f>
        <v/>
      </c>
      <c r="B233" s="10" t="str">
        <f>IF($A$232="","",IF(VLOOKUP($A$232,Samples!$A$3:$D$100,2,FALSE)='Intermediate Lookups'!$A2&amp;'Intermediate Lookups'!C$1,$A$232, ""))</f>
        <v/>
      </c>
      <c r="C233" s="10" t="str">
        <f>IF($A$232="","",IF(VLOOKUP($A$232,Samples!$A$3:$D$100,2,FALSE)='Intermediate Lookups'!$A2&amp;'Intermediate Lookups'!D$1,$A$232, ""))</f>
        <v/>
      </c>
      <c r="D233" s="10" t="str">
        <f>IF($A$232="","",IF(VLOOKUP($A$232,Samples!$A$3:$D$100,2,FALSE)='Intermediate Lookups'!$A2&amp;'Intermediate Lookups'!E$1,$A$232, ""))</f>
        <v/>
      </c>
      <c r="E233" s="10" t="str">
        <f>IF($A$232="","",IF(VLOOKUP($A$232,Samples!$A$3:$D$100,2,FALSE)='Intermediate Lookups'!$A2&amp;'Intermediate Lookups'!F$1,$A$232, ""))</f>
        <v/>
      </c>
      <c r="F233" s="10" t="str">
        <f>IF($A$232="","",IF(VLOOKUP($A$232,Samples!$A$3:$D$100,2,FALSE)='Intermediate Lookups'!$A2&amp;'Intermediate Lookups'!G$1,$A$232, ""))</f>
        <v/>
      </c>
      <c r="G233" s="10" t="str">
        <f>IF($A$232="","",IF(VLOOKUP($A$232,Samples!$A$3:$D$100,2,FALSE)='Intermediate Lookups'!$A2&amp;'Intermediate Lookups'!H$1,$A$232, ""))</f>
        <v/>
      </c>
      <c r="H233" s="10" t="str">
        <f>IF($A$232="","",IF(VLOOKUP($A$232,Samples!$A$3:$D$100,2,FALSE)='Intermediate Lookups'!$A2&amp;'Intermediate Lookups'!I$1,$A$232, ""))</f>
        <v/>
      </c>
      <c r="I233" s="10" t="str">
        <f>IF($A$232="","",IF(VLOOKUP($A$232,Samples!$A$3:$D$100,2,FALSE)='Intermediate Lookups'!$A2&amp;'Intermediate Lookups'!J$1,$A$232, ""))</f>
        <v/>
      </c>
      <c r="J233" s="10" t="str">
        <f>IF($A$232="","",IF(VLOOKUP($A$232,Samples!$A$3:$D$100,2,FALSE)='Intermediate Lookups'!$A2&amp;'Intermediate Lookups'!K$1,$A$232, ""))</f>
        <v/>
      </c>
      <c r="K233" s="10" t="str">
        <f>IF($A$232="","",IF(VLOOKUP($A$232,Samples!$A$3:$D$100,2,FALSE)='Intermediate Lookups'!$A2&amp;'Intermediate Lookups'!L$1,$A$232, ""))</f>
        <v/>
      </c>
      <c r="L233" s="10" t="str">
        <f>IF($A$232="","",IF(VLOOKUP($A$232,Samples!$A$3:$D$100,2,FALSE)='Intermediate Lookups'!$A2&amp;'Intermediate Lookups'!M$1,$A$232, ""))</f>
        <v/>
      </c>
    </row>
    <row r="234" spans="1:12" x14ac:dyDescent="0.25">
      <c r="A234" s="10" t="str">
        <f>IF($A$232="","",IF(VLOOKUP($A$232,Samples!$A$3:$D$100,2,FALSE)='Intermediate Lookups'!$A3&amp;'Intermediate Lookups'!B$1,$A$232, ""))</f>
        <v/>
      </c>
      <c r="B234" s="10" t="str">
        <f>IF($A$232="","",IF(VLOOKUP($A$232,Samples!$A$3:$D$100,2,FALSE)='Intermediate Lookups'!$A3&amp;'Intermediate Lookups'!C$1,$A$232, ""))</f>
        <v/>
      </c>
      <c r="C234" s="10" t="str">
        <f>IF($A$232="","",IF(VLOOKUP($A$232,Samples!$A$3:$D$100,2,FALSE)='Intermediate Lookups'!$A3&amp;'Intermediate Lookups'!D$1,$A$232, ""))</f>
        <v/>
      </c>
      <c r="D234" s="10" t="str">
        <f>IF($A$232="","",IF(VLOOKUP($A$232,Samples!$A$3:$D$100,2,FALSE)='Intermediate Lookups'!$A3&amp;'Intermediate Lookups'!E$1,$A$232, ""))</f>
        <v/>
      </c>
      <c r="E234" s="10" t="str">
        <f>IF($A$232="","",IF(VLOOKUP($A$232,Samples!$A$3:$D$100,2,FALSE)='Intermediate Lookups'!$A3&amp;'Intermediate Lookups'!F$1,$A$232, ""))</f>
        <v/>
      </c>
      <c r="F234" s="10" t="str">
        <f>IF($A$232="","",IF(VLOOKUP($A$232,Samples!$A$3:$D$100,2,FALSE)='Intermediate Lookups'!$A3&amp;'Intermediate Lookups'!G$1,$A$232, ""))</f>
        <v/>
      </c>
      <c r="G234" s="10" t="str">
        <f>IF($A$232="","",IF(VLOOKUP($A$232,Samples!$A$3:$D$100,2,FALSE)='Intermediate Lookups'!$A3&amp;'Intermediate Lookups'!H$1,$A$232, ""))</f>
        <v/>
      </c>
      <c r="H234" s="10" t="str">
        <f>IF($A$232="","",IF(VLOOKUP($A$232,Samples!$A$3:$D$100,2,FALSE)='Intermediate Lookups'!$A3&amp;'Intermediate Lookups'!I$1,$A$232, ""))</f>
        <v/>
      </c>
      <c r="I234" s="10" t="str">
        <f>IF($A$232="","",IF(VLOOKUP($A$232,Samples!$A$3:$D$100,2,FALSE)='Intermediate Lookups'!$A3&amp;'Intermediate Lookups'!J$1,$A$232, ""))</f>
        <v/>
      </c>
      <c r="J234" s="10" t="str">
        <f>IF($A$232="","",IF(VLOOKUP($A$232,Samples!$A$3:$D$100,2,FALSE)='Intermediate Lookups'!$A3&amp;'Intermediate Lookups'!K$1,$A$232, ""))</f>
        <v/>
      </c>
      <c r="K234" s="10" t="str">
        <f>IF($A$232="","",IF(VLOOKUP($A$232,Samples!$A$3:$D$100,2,FALSE)='Intermediate Lookups'!$A3&amp;'Intermediate Lookups'!L$1,$A$232, ""))</f>
        <v/>
      </c>
      <c r="L234" s="10" t="str">
        <f>IF($A$232="","",IF(VLOOKUP($A$232,Samples!$A$3:$D$100,2,FALSE)='Intermediate Lookups'!$A3&amp;'Intermediate Lookups'!M$1,$A$232, ""))</f>
        <v/>
      </c>
    </row>
    <row r="235" spans="1:12" x14ac:dyDescent="0.25">
      <c r="A235" s="10" t="str">
        <f>IF($A$232="","",IF(VLOOKUP($A$232,Samples!$A$3:$D$100,2,FALSE)='Intermediate Lookups'!$A4&amp;'Intermediate Lookups'!B$1,$A$232, ""))</f>
        <v/>
      </c>
      <c r="B235" s="10" t="str">
        <f>IF($A$232="","",IF(VLOOKUP($A$232,Samples!$A$3:$D$100,2,FALSE)='Intermediate Lookups'!$A4&amp;'Intermediate Lookups'!C$1,$A$232, ""))</f>
        <v/>
      </c>
      <c r="C235" s="10" t="str">
        <f>IF($A$232="","",IF(VLOOKUP($A$232,Samples!$A$3:$D$100,2,FALSE)='Intermediate Lookups'!$A4&amp;'Intermediate Lookups'!D$1,$A$232, ""))</f>
        <v/>
      </c>
      <c r="D235" s="10" t="str">
        <f>IF($A$232="","",IF(VLOOKUP($A$232,Samples!$A$3:$D$100,2,FALSE)='Intermediate Lookups'!$A4&amp;'Intermediate Lookups'!E$1,$A$232, ""))</f>
        <v/>
      </c>
      <c r="E235" s="10" t="str">
        <f>IF($A$232="","",IF(VLOOKUP($A$232,Samples!$A$3:$D$100,2,FALSE)='Intermediate Lookups'!$A4&amp;'Intermediate Lookups'!F$1,$A$232, ""))</f>
        <v/>
      </c>
      <c r="F235" s="10" t="str">
        <f>IF($A$232="","",IF(VLOOKUP($A$232,Samples!$A$3:$D$100,2,FALSE)='Intermediate Lookups'!$A4&amp;'Intermediate Lookups'!G$1,$A$232, ""))</f>
        <v/>
      </c>
      <c r="G235" s="10" t="str">
        <f>IF($A$232="","",IF(VLOOKUP($A$232,Samples!$A$3:$D$100,2,FALSE)='Intermediate Lookups'!$A4&amp;'Intermediate Lookups'!H$1,$A$232, ""))</f>
        <v/>
      </c>
      <c r="H235" s="10" t="str">
        <f>IF($A$232="","",IF(VLOOKUP($A$232,Samples!$A$3:$D$100,2,FALSE)='Intermediate Lookups'!$A4&amp;'Intermediate Lookups'!I$1,$A$232, ""))</f>
        <v/>
      </c>
      <c r="I235" s="10" t="str">
        <f>IF($A$232="","",IF(VLOOKUP($A$232,Samples!$A$3:$D$100,2,FALSE)='Intermediate Lookups'!$A4&amp;'Intermediate Lookups'!J$1,$A$232, ""))</f>
        <v/>
      </c>
      <c r="J235" s="10" t="str">
        <f>IF($A$232="","",IF(VLOOKUP($A$232,Samples!$A$3:$D$100,2,FALSE)='Intermediate Lookups'!$A4&amp;'Intermediate Lookups'!K$1,$A$232, ""))</f>
        <v/>
      </c>
      <c r="K235" s="10" t="str">
        <f>IF($A$232="","",IF(VLOOKUP($A$232,Samples!$A$3:$D$100,2,FALSE)='Intermediate Lookups'!$A4&amp;'Intermediate Lookups'!L$1,$A$232, ""))</f>
        <v/>
      </c>
      <c r="L235" s="10" t="str">
        <f>IF($A$232="","",IF(VLOOKUP($A$232,Samples!$A$3:$D$100,2,FALSE)='Intermediate Lookups'!$A4&amp;'Intermediate Lookups'!M$1,$A$232, ""))</f>
        <v/>
      </c>
    </row>
    <row r="236" spans="1:12" x14ac:dyDescent="0.25">
      <c r="A236" s="10" t="str">
        <f>IF($A$232="","",IF(VLOOKUP($A$232,Samples!$A$3:$D$100,2,FALSE)='Intermediate Lookups'!$A5&amp;'Intermediate Lookups'!B$1,$A$232, ""))</f>
        <v/>
      </c>
      <c r="B236" s="10" t="str">
        <f>IF($A$232="","",IF(VLOOKUP($A$232,Samples!$A$3:$D$100,2,FALSE)='Intermediate Lookups'!$A5&amp;'Intermediate Lookups'!C$1,$A$232, ""))</f>
        <v/>
      </c>
      <c r="C236" s="10" t="str">
        <f>IF($A$232="","",IF(VLOOKUP($A$232,Samples!$A$3:$D$100,2,FALSE)='Intermediate Lookups'!$A5&amp;'Intermediate Lookups'!D$1,$A$232, ""))</f>
        <v/>
      </c>
      <c r="D236" s="10" t="str">
        <f>IF($A$232="","",IF(VLOOKUP($A$232,Samples!$A$3:$D$100,2,FALSE)='Intermediate Lookups'!$A5&amp;'Intermediate Lookups'!E$1,$A$232, ""))</f>
        <v/>
      </c>
      <c r="E236" s="10" t="str">
        <f>IF($A$232="","",IF(VLOOKUP($A$232,Samples!$A$3:$D$100,2,FALSE)='Intermediate Lookups'!$A5&amp;'Intermediate Lookups'!F$1,$A$232, ""))</f>
        <v/>
      </c>
      <c r="F236" s="10" t="str">
        <f>IF($A$232="","",IF(VLOOKUP($A$232,Samples!$A$3:$D$100,2,FALSE)='Intermediate Lookups'!$A5&amp;'Intermediate Lookups'!G$1,$A$232, ""))</f>
        <v/>
      </c>
      <c r="G236" s="10" t="str">
        <f>IF($A$232="","",IF(VLOOKUP($A$232,Samples!$A$3:$D$100,2,FALSE)='Intermediate Lookups'!$A5&amp;'Intermediate Lookups'!H$1,$A$232, ""))</f>
        <v/>
      </c>
      <c r="H236" s="10" t="str">
        <f>IF($A$232="","",IF(VLOOKUP($A$232,Samples!$A$3:$D$100,2,FALSE)='Intermediate Lookups'!$A5&amp;'Intermediate Lookups'!I$1,$A$232, ""))</f>
        <v/>
      </c>
      <c r="I236" s="10" t="str">
        <f>IF($A$232="","",IF(VLOOKUP($A$232,Samples!$A$3:$D$100,2,FALSE)='Intermediate Lookups'!$A5&amp;'Intermediate Lookups'!J$1,$A$232, ""))</f>
        <v/>
      </c>
      <c r="J236" s="10" t="str">
        <f>IF($A$232="","",IF(VLOOKUP($A$232,Samples!$A$3:$D$100,2,FALSE)='Intermediate Lookups'!$A5&amp;'Intermediate Lookups'!K$1,$A$232, ""))</f>
        <v/>
      </c>
      <c r="K236" s="10" t="str">
        <f>IF($A$232="","",IF(VLOOKUP($A$232,Samples!$A$3:$D$100,2,FALSE)='Intermediate Lookups'!$A5&amp;'Intermediate Lookups'!L$1,$A$232, ""))</f>
        <v/>
      </c>
      <c r="L236" s="10" t="str">
        <f>IF($A$232="","",IF(VLOOKUP($A$232,Samples!$A$3:$D$100,2,FALSE)='Intermediate Lookups'!$A5&amp;'Intermediate Lookups'!M$1,$A$232, ""))</f>
        <v/>
      </c>
    </row>
    <row r="237" spans="1:12" x14ac:dyDescent="0.25">
      <c r="A237" s="10" t="str">
        <f>IF($A$232="","",IF(VLOOKUP($A$232,Samples!$A$3:$D$100,2,FALSE)='Intermediate Lookups'!$A6&amp;'Intermediate Lookups'!B$1,$A$232, ""))</f>
        <v/>
      </c>
      <c r="B237" s="10" t="str">
        <f>IF($A$232="","",IF(VLOOKUP($A$232,Samples!$A$3:$D$100,2,FALSE)='Intermediate Lookups'!$A6&amp;'Intermediate Lookups'!C$1,$A$232, ""))</f>
        <v/>
      </c>
      <c r="C237" s="10" t="str">
        <f>IF($A$232="","",IF(VLOOKUP($A$232,Samples!$A$3:$D$100,2,FALSE)='Intermediate Lookups'!$A6&amp;'Intermediate Lookups'!D$1,$A$232, ""))</f>
        <v/>
      </c>
      <c r="D237" s="10" t="str">
        <f>IF($A$232="","",IF(VLOOKUP($A$232,Samples!$A$3:$D$100,2,FALSE)='Intermediate Lookups'!$A6&amp;'Intermediate Lookups'!E$1,$A$232, ""))</f>
        <v/>
      </c>
      <c r="E237" s="10" t="str">
        <f>IF($A$232="","",IF(VLOOKUP($A$232,Samples!$A$3:$D$100,2,FALSE)='Intermediate Lookups'!$A6&amp;'Intermediate Lookups'!F$1,$A$232, ""))</f>
        <v/>
      </c>
      <c r="F237" s="10" t="str">
        <f>IF($A$232="","",IF(VLOOKUP($A$232,Samples!$A$3:$D$100,2,FALSE)='Intermediate Lookups'!$A6&amp;'Intermediate Lookups'!G$1,$A$232, ""))</f>
        <v/>
      </c>
      <c r="G237" s="10" t="str">
        <f>IF($A$232="","",IF(VLOOKUP($A$232,Samples!$A$3:$D$100,2,FALSE)='Intermediate Lookups'!$A6&amp;'Intermediate Lookups'!H$1,$A$232, ""))</f>
        <v/>
      </c>
      <c r="H237" s="10" t="str">
        <f>IF($A$232="","",IF(VLOOKUP($A$232,Samples!$A$3:$D$100,2,FALSE)='Intermediate Lookups'!$A6&amp;'Intermediate Lookups'!I$1,$A$232, ""))</f>
        <v/>
      </c>
      <c r="I237" s="10" t="str">
        <f>IF($A$232="","",IF(VLOOKUP($A$232,Samples!$A$3:$D$100,2,FALSE)='Intermediate Lookups'!$A6&amp;'Intermediate Lookups'!J$1,$A$232, ""))</f>
        <v/>
      </c>
      <c r="J237" s="10" t="str">
        <f>IF($A$232="","",IF(VLOOKUP($A$232,Samples!$A$3:$D$100,2,FALSE)='Intermediate Lookups'!$A6&amp;'Intermediate Lookups'!K$1,$A$232, ""))</f>
        <v/>
      </c>
      <c r="K237" s="10" t="str">
        <f>IF($A$232="","",IF(VLOOKUP($A$232,Samples!$A$3:$D$100,2,FALSE)='Intermediate Lookups'!$A6&amp;'Intermediate Lookups'!L$1,$A$232, ""))</f>
        <v/>
      </c>
      <c r="L237" s="10" t="str">
        <f>IF($A$232="","",IF(VLOOKUP($A$232,Samples!$A$3:$D$100,2,FALSE)='Intermediate Lookups'!$A6&amp;'Intermediate Lookups'!M$1,$A$232, ""))</f>
        <v/>
      </c>
    </row>
    <row r="238" spans="1:12" x14ac:dyDescent="0.25">
      <c r="A238" s="10" t="str">
        <f>IF($A$232="","",IF(VLOOKUP($A$232,Samples!$A$3:$D$100,2,FALSE)='Intermediate Lookups'!$A7&amp;'Intermediate Lookups'!B$1,$A$232, ""))</f>
        <v/>
      </c>
      <c r="B238" s="10" t="str">
        <f>IF($A$232="","",IF(VLOOKUP($A$232,Samples!$A$3:$D$100,2,FALSE)='Intermediate Lookups'!$A7&amp;'Intermediate Lookups'!C$1,$A$232, ""))</f>
        <v/>
      </c>
      <c r="C238" s="10" t="str">
        <f>IF($A$232="","",IF(VLOOKUP($A$232,Samples!$A$3:$D$100,2,FALSE)='Intermediate Lookups'!$A7&amp;'Intermediate Lookups'!D$1,$A$232, ""))</f>
        <v/>
      </c>
      <c r="D238" s="10" t="str">
        <f>IF($A$232="","",IF(VLOOKUP($A$232,Samples!$A$3:$D$100,2,FALSE)='Intermediate Lookups'!$A7&amp;'Intermediate Lookups'!E$1,$A$232, ""))</f>
        <v/>
      </c>
      <c r="E238" s="10" t="str">
        <f>IF($A$232="","",IF(VLOOKUP($A$232,Samples!$A$3:$D$100,2,FALSE)='Intermediate Lookups'!$A7&amp;'Intermediate Lookups'!F$1,$A$232, ""))</f>
        <v/>
      </c>
      <c r="F238" s="10" t="str">
        <f>IF($A$232="","",IF(VLOOKUP($A$232,Samples!$A$3:$D$100,2,FALSE)='Intermediate Lookups'!$A7&amp;'Intermediate Lookups'!G$1,$A$232, ""))</f>
        <v/>
      </c>
      <c r="G238" s="10" t="str">
        <f>IF($A$232="","",IF(VLOOKUP($A$232,Samples!$A$3:$D$100,2,FALSE)='Intermediate Lookups'!$A7&amp;'Intermediate Lookups'!H$1,$A$232, ""))</f>
        <v/>
      </c>
      <c r="H238" s="10" t="str">
        <f>IF($A$232="","",IF(VLOOKUP($A$232,Samples!$A$3:$D$100,2,FALSE)='Intermediate Lookups'!$A7&amp;'Intermediate Lookups'!I$1,$A$232, ""))</f>
        <v/>
      </c>
      <c r="I238" s="10" t="str">
        <f>IF($A$232="","",IF(VLOOKUP($A$232,Samples!$A$3:$D$100,2,FALSE)='Intermediate Lookups'!$A7&amp;'Intermediate Lookups'!J$1,$A$232, ""))</f>
        <v/>
      </c>
      <c r="J238" s="10" t="str">
        <f>IF($A$232="","",IF(VLOOKUP($A$232,Samples!$A$3:$D$100,2,FALSE)='Intermediate Lookups'!$A7&amp;'Intermediate Lookups'!K$1,$A$232, ""))</f>
        <v/>
      </c>
      <c r="K238" s="10" t="str">
        <f>IF($A$232="","",IF(VLOOKUP($A$232,Samples!$A$3:$D$100,2,FALSE)='Intermediate Lookups'!$A7&amp;'Intermediate Lookups'!L$1,$A$232, ""))</f>
        <v/>
      </c>
      <c r="L238" s="10" t="str">
        <f>IF($A$232="","",IF(VLOOKUP($A$232,Samples!$A$3:$D$100,2,FALSE)='Intermediate Lookups'!$A7&amp;'Intermediate Lookups'!M$1,$A$232, ""))</f>
        <v/>
      </c>
    </row>
    <row r="239" spans="1:12" x14ac:dyDescent="0.25">
      <c r="A239" s="10" t="str">
        <f>IF($A$232="","",IF(VLOOKUP($A$232,Samples!$A$3:$D$100,2,FALSE)='Intermediate Lookups'!$A8&amp;'Intermediate Lookups'!B$1,$A$232, ""))</f>
        <v/>
      </c>
      <c r="B239" s="10" t="str">
        <f>IF($A$232="","",IF(VLOOKUP($A$232,Samples!$A$3:$D$100,2,FALSE)='Intermediate Lookups'!$A8&amp;'Intermediate Lookups'!C$1,$A$232, ""))</f>
        <v/>
      </c>
      <c r="C239" s="10" t="str">
        <f>IF($A$232="","",IF(VLOOKUP($A$232,Samples!$A$3:$D$100,2,FALSE)='Intermediate Lookups'!$A8&amp;'Intermediate Lookups'!D$1,$A$232, ""))</f>
        <v/>
      </c>
      <c r="D239" s="10" t="str">
        <f>IF($A$232="","",IF(VLOOKUP($A$232,Samples!$A$3:$D$100,2,FALSE)='Intermediate Lookups'!$A8&amp;'Intermediate Lookups'!E$1,$A$232, ""))</f>
        <v/>
      </c>
      <c r="E239" s="10" t="str">
        <f>IF($A$232="","",IF(VLOOKUP($A$232,Samples!$A$3:$D$100,2,FALSE)='Intermediate Lookups'!$A8&amp;'Intermediate Lookups'!F$1,$A$232, ""))</f>
        <v/>
      </c>
      <c r="F239" s="10" t="str">
        <f>IF($A$232="","",IF(VLOOKUP($A$232,Samples!$A$3:$D$100,2,FALSE)='Intermediate Lookups'!$A8&amp;'Intermediate Lookups'!G$1,$A$232, ""))</f>
        <v/>
      </c>
      <c r="G239" s="10" t="str">
        <f>IF($A$232="","",IF(VLOOKUP($A$232,Samples!$A$3:$D$100,2,FALSE)='Intermediate Lookups'!$A8&amp;'Intermediate Lookups'!H$1,$A$232, ""))</f>
        <v/>
      </c>
      <c r="H239" s="10" t="str">
        <f>IF($A$232="","",IF(VLOOKUP($A$232,Samples!$A$3:$D$100,2,FALSE)='Intermediate Lookups'!$A8&amp;'Intermediate Lookups'!I$1,$A$232, ""))</f>
        <v/>
      </c>
      <c r="I239" s="10" t="str">
        <f>IF($A$232="","",IF(VLOOKUP($A$232,Samples!$A$3:$D$100,2,FALSE)='Intermediate Lookups'!$A8&amp;'Intermediate Lookups'!J$1,$A$232, ""))</f>
        <v/>
      </c>
      <c r="J239" s="10" t="str">
        <f>IF($A$232="","",IF(VLOOKUP($A$232,Samples!$A$3:$D$100,2,FALSE)='Intermediate Lookups'!$A8&amp;'Intermediate Lookups'!K$1,$A$232, ""))</f>
        <v/>
      </c>
      <c r="K239" s="10" t="str">
        <f>IF($A$232="","",IF(VLOOKUP($A$232,Samples!$A$3:$D$100,2,FALSE)='Intermediate Lookups'!$A8&amp;'Intermediate Lookups'!L$1,$A$232, ""))</f>
        <v/>
      </c>
      <c r="L239" s="10" t="str">
        <f>IF($A$232="","",IF(VLOOKUP($A$232,Samples!$A$3:$D$100,2,FALSE)='Intermediate Lookups'!$A8&amp;'Intermediate Lookups'!M$1,$A$232, ""))</f>
        <v/>
      </c>
    </row>
    <row r="240" spans="1:12" x14ac:dyDescent="0.25">
      <c r="A240" s="10" t="str">
        <f>IF($A$232="","",IF(VLOOKUP($A$232,Samples!$A$3:$D$100,2,FALSE)='Intermediate Lookups'!$A9&amp;'Intermediate Lookups'!B$1,$A$232, ""))</f>
        <v/>
      </c>
      <c r="B240" s="10" t="str">
        <f>IF($A$232="","",IF(VLOOKUP($A$232,Samples!$A$3:$D$100,2,FALSE)='Intermediate Lookups'!$A9&amp;'Intermediate Lookups'!C$1,$A$232, ""))</f>
        <v/>
      </c>
      <c r="C240" s="10" t="str">
        <f>IF($A$232="","",IF(VLOOKUP($A$232,Samples!$A$3:$D$100,2,FALSE)='Intermediate Lookups'!$A9&amp;'Intermediate Lookups'!D$1,$A$232, ""))</f>
        <v/>
      </c>
      <c r="D240" s="10" t="str">
        <f>IF($A$232="","",IF(VLOOKUP($A$232,Samples!$A$3:$D$100,2,FALSE)='Intermediate Lookups'!$A9&amp;'Intermediate Lookups'!E$1,$A$232, ""))</f>
        <v/>
      </c>
      <c r="E240" s="10" t="str">
        <f>IF($A$232="","",IF(VLOOKUP($A$232,Samples!$A$3:$D$100,2,FALSE)='Intermediate Lookups'!$A9&amp;'Intermediate Lookups'!F$1,$A$232, ""))</f>
        <v/>
      </c>
      <c r="F240" s="10" t="str">
        <f>IF($A$232="","",IF(VLOOKUP($A$232,Samples!$A$3:$D$100,2,FALSE)='Intermediate Lookups'!$A9&amp;'Intermediate Lookups'!G$1,$A$232, ""))</f>
        <v/>
      </c>
      <c r="G240" s="10" t="str">
        <f>IF($A$232="","",IF(VLOOKUP($A$232,Samples!$A$3:$D$100,2,FALSE)='Intermediate Lookups'!$A9&amp;'Intermediate Lookups'!H$1,$A$232, ""))</f>
        <v/>
      </c>
      <c r="H240" s="10" t="str">
        <f>IF($A$232="","",IF(VLOOKUP($A$232,Samples!$A$3:$D$100,2,FALSE)='Intermediate Lookups'!$A9&amp;'Intermediate Lookups'!I$1,$A$232, ""))</f>
        <v/>
      </c>
      <c r="I240" s="10" t="str">
        <f>IF($A$232="","",IF(VLOOKUP($A$232,Samples!$A$3:$D$100,2,FALSE)='Intermediate Lookups'!$A9&amp;'Intermediate Lookups'!J$1,$A$232, ""))</f>
        <v/>
      </c>
      <c r="J240" s="10" t="str">
        <f>IF($A$232="","",IF(VLOOKUP($A$232,Samples!$A$3:$D$100,2,FALSE)='Intermediate Lookups'!$A9&amp;'Intermediate Lookups'!K$1,$A$232, ""))</f>
        <v/>
      </c>
      <c r="K240" s="10" t="str">
        <f>IF($A$232="","",IF(VLOOKUP($A$232,Samples!$A$3:$D$100,2,FALSE)='Intermediate Lookups'!$A9&amp;'Intermediate Lookups'!L$1,$A$232, ""))</f>
        <v/>
      </c>
      <c r="L240" s="10" t="str">
        <f>IF($A$232="","",IF(VLOOKUP($A$232,Samples!$A$3:$D$100,2,FALSE)='Intermediate Lookups'!$A9&amp;'Intermediate Lookups'!M$1,$A$232, ""))</f>
        <v/>
      </c>
    </row>
    <row r="242" spans="1:12" x14ac:dyDescent="0.25">
      <c r="A242" t="str">
        <f>IF(ISBLANK(Samples!A27),IF(OR(A232="",A232=Samples!$A$100,ISBLANK(Samples!A100)),"",Samples!$A$100),Samples!A27)</f>
        <v/>
      </c>
      <c r="B242" t="str">
        <f>IF(A242="","",VLOOKUP(A242,Samples!$A$3:$D$100,4,FALSE))</f>
        <v/>
      </c>
    </row>
    <row r="243" spans="1:12" x14ac:dyDescent="0.25">
      <c r="A243" s="10" t="str">
        <f>IF($A$242="","",IF(VLOOKUP($A$242,Samples!$A$3:$D$100,2,FALSE)='Intermediate Lookups'!$A2&amp;'Intermediate Lookups'!B$1,$A$242, ""))</f>
        <v/>
      </c>
      <c r="B243" s="10" t="str">
        <f>IF($A$242="","",IF(VLOOKUP($A$242,Samples!$A$3:$D$100,2,FALSE)='Intermediate Lookups'!$A2&amp;'Intermediate Lookups'!C$1,$A$242, ""))</f>
        <v/>
      </c>
      <c r="C243" s="10" t="str">
        <f>IF($A$242="","",IF(VLOOKUP($A$242,Samples!$A$3:$D$100,2,FALSE)='Intermediate Lookups'!$A2&amp;'Intermediate Lookups'!D$1,$A$242, ""))</f>
        <v/>
      </c>
      <c r="D243" s="10" t="str">
        <f>IF($A$242="","",IF(VLOOKUP($A$242,Samples!$A$3:$D$100,2,FALSE)='Intermediate Lookups'!$A2&amp;'Intermediate Lookups'!E$1,$A$242, ""))</f>
        <v/>
      </c>
      <c r="E243" s="10" t="str">
        <f>IF($A$242="","",IF(VLOOKUP($A$242,Samples!$A$3:$D$100,2,FALSE)='Intermediate Lookups'!$A2&amp;'Intermediate Lookups'!F$1,$A$242, ""))</f>
        <v/>
      </c>
      <c r="F243" s="10" t="str">
        <f>IF($A$242="","",IF(VLOOKUP($A$242,Samples!$A$3:$D$100,2,FALSE)='Intermediate Lookups'!$A2&amp;'Intermediate Lookups'!G$1,$A$242, ""))</f>
        <v/>
      </c>
      <c r="G243" s="10" t="str">
        <f>IF($A$242="","",IF(VLOOKUP($A$242,Samples!$A$3:$D$100,2,FALSE)='Intermediate Lookups'!$A2&amp;'Intermediate Lookups'!H$1,$A$242, ""))</f>
        <v/>
      </c>
      <c r="H243" s="10" t="str">
        <f>IF($A$242="","",IF(VLOOKUP($A$242,Samples!$A$3:$D$100,2,FALSE)='Intermediate Lookups'!$A2&amp;'Intermediate Lookups'!I$1,$A$242, ""))</f>
        <v/>
      </c>
      <c r="I243" s="10" t="str">
        <f>IF($A$242="","",IF(VLOOKUP($A$242,Samples!$A$3:$D$100,2,FALSE)='Intermediate Lookups'!$A2&amp;'Intermediate Lookups'!J$1,$A$242, ""))</f>
        <v/>
      </c>
      <c r="J243" s="10" t="str">
        <f>IF($A$242="","",IF(VLOOKUP($A$242,Samples!$A$3:$D$100,2,FALSE)='Intermediate Lookups'!$A2&amp;'Intermediate Lookups'!K$1,$A$242, ""))</f>
        <v/>
      </c>
      <c r="K243" s="10" t="str">
        <f>IF($A$242="","",IF(VLOOKUP($A$242,Samples!$A$3:$D$100,2,FALSE)='Intermediate Lookups'!$A2&amp;'Intermediate Lookups'!L$1,$A$242, ""))</f>
        <v/>
      </c>
      <c r="L243" s="10" t="str">
        <f>IF($A$242="","",IF(VLOOKUP($A$242,Samples!$A$3:$D$100,2,FALSE)='Intermediate Lookups'!$A2&amp;'Intermediate Lookups'!M$1,$A$242, ""))</f>
        <v/>
      </c>
    </row>
    <row r="244" spans="1:12" x14ac:dyDescent="0.25">
      <c r="A244" s="10" t="str">
        <f>IF($A$242="","",IF(VLOOKUP($A$242,Samples!$A$3:$D$100,2,FALSE)='Intermediate Lookups'!$A3&amp;'Intermediate Lookups'!B$1,$A$242, ""))</f>
        <v/>
      </c>
      <c r="B244" s="10" t="str">
        <f>IF($A$242="","",IF(VLOOKUP($A$242,Samples!$A$3:$D$100,2,FALSE)='Intermediate Lookups'!$A3&amp;'Intermediate Lookups'!C$1,$A$242, ""))</f>
        <v/>
      </c>
      <c r="C244" s="10" t="str">
        <f>IF($A$242="","",IF(VLOOKUP($A$242,Samples!$A$3:$D$100,2,FALSE)='Intermediate Lookups'!$A3&amp;'Intermediate Lookups'!D$1,$A$242, ""))</f>
        <v/>
      </c>
      <c r="D244" s="10" t="str">
        <f>IF($A$242="","",IF(VLOOKUP($A$242,Samples!$A$3:$D$100,2,FALSE)='Intermediate Lookups'!$A3&amp;'Intermediate Lookups'!E$1,$A$242, ""))</f>
        <v/>
      </c>
      <c r="E244" s="10" t="str">
        <f>IF($A$242="","",IF(VLOOKUP($A$242,Samples!$A$3:$D$100,2,FALSE)='Intermediate Lookups'!$A3&amp;'Intermediate Lookups'!F$1,$A$242, ""))</f>
        <v/>
      </c>
      <c r="F244" s="10" t="str">
        <f>IF($A$242="","",IF(VLOOKUP($A$242,Samples!$A$3:$D$100,2,FALSE)='Intermediate Lookups'!$A3&amp;'Intermediate Lookups'!G$1,$A$242, ""))</f>
        <v/>
      </c>
      <c r="G244" s="10" t="str">
        <f>IF($A$242="","",IF(VLOOKUP($A$242,Samples!$A$3:$D$100,2,FALSE)='Intermediate Lookups'!$A3&amp;'Intermediate Lookups'!H$1,$A$242, ""))</f>
        <v/>
      </c>
      <c r="H244" s="10" t="str">
        <f>IF($A$242="","",IF(VLOOKUP($A$242,Samples!$A$3:$D$100,2,FALSE)='Intermediate Lookups'!$A3&amp;'Intermediate Lookups'!I$1,$A$242, ""))</f>
        <v/>
      </c>
      <c r="I244" s="10" t="str">
        <f>IF($A$242="","",IF(VLOOKUP($A$242,Samples!$A$3:$D$100,2,FALSE)='Intermediate Lookups'!$A3&amp;'Intermediate Lookups'!J$1,$A$242, ""))</f>
        <v/>
      </c>
      <c r="J244" s="10" t="str">
        <f>IF($A$242="","",IF(VLOOKUP($A$242,Samples!$A$3:$D$100,2,FALSE)='Intermediate Lookups'!$A3&amp;'Intermediate Lookups'!K$1,$A$242, ""))</f>
        <v/>
      </c>
      <c r="K244" s="10" t="str">
        <f>IF($A$242="","",IF(VLOOKUP($A$242,Samples!$A$3:$D$100,2,FALSE)='Intermediate Lookups'!$A3&amp;'Intermediate Lookups'!L$1,$A$242, ""))</f>
        <v/>
      </c>
      <c r="L244" s="10" t="str">
        <f>IF($A$242="","",IF(VLOOKUP($A$242,Samples!$A$3:$D$100,2,FALSE)='Intermediate Lookups'!$A3&amp;'Intermediate Lookups'!M$1,$A$242, ""))</f>
        <v/>
      </c>
    </row>
    <row r="245" spans="1:12" x14ac:dyDescent="0.25">
      <c r="A245" s="10" t="str">
        <f>IF($A$242="","",IF(VLOOKUP($A$242,Samples!$A$3:$D$100,2,FALSE)='Intermediate Lookups'!$A4&amp;'Intermediate Lookups'!B$1,$A$242, ""))</f>
        <v/>
      </c>
      <c r="B245" s="10" t="str">
        <f>IF($A$242="","",IF(VLOOKUP($A$242,Samples!$A$3:$D$100,2,FALSE)='Intermediate Lookups'!$A4&amp;'Intermediate Lookups'!C$1,$A$242, ""))</f>
        <v/>
      </c>
      <c r="C245" s="10" t="str">
        <f>IF($A$242="","",IF(VLOOKUP($A$242,Samples!$A$3:$D$100,2,FALSE)='Intermediate Lookups'!$A4&amp;'Intermediate Lookups'!D$1,$A$242, ""))</f>
        <v/>
      </c>
      <c r="D245" s="10" t="str">
        <f>IF($A$242="","",IF(VLOOKUP($A$242,Samples!$A$3:$D$100,2,FALSE)='Intermediate Lookups'!$A4&amp;'Intermediate Lookups'!E$1,$A$242, ""))</f>
        <v/>
      </c>
      <c r="E245" s="10" t="str">
        <f>IF($A$242="","",IF(VLOOKUP($A$242,Samples!$A$3:$D$100,2,FALSE)='Intermediate Lookups'!$A4&amp;'Intermediate Lookups'!F$1,$A$242, ""))</f>
        <v/>
      </c>
      <c r="F245" s="10" t="str">
        <f>IF($A$242="","",IF(VLOOKUP($A$242,Samples!$A$3:$D$100,2,FALSE)='Intermediate Lookups'!$A4&amp;'Intermediate Lookups'!G$1,$A$242, ""))</f>
        <v/>
      </c>
      <c r="G245" s="10" t="str">
        <f>IF($A$242="","",IF(VLOOKUP($A$242,Samples!$A$3:$D$100,2,FALSE)='Intermediate Lookups'!$A4&amp;'Intermediate Lookups'!H$1,$A$242, ""))</f>
        <v/>
      </c>
      <c r="H245" s="10" t="str">
        <f>IF($A$242="","",IF(VLOOKUP($A$242,Samples!$A$3:$D$100,2,FALSE)='Intermediate Lookups'!$A4&amp;'Intermediate Lookups'!I$1,$A$242, ""))</f>
        <v/>
      </c>
      <c r="I245" s="10" t="str">
        <f>IF($A$242="","",IF(VLOOKUP($A$242,Samples!$A$3:$D$100,2,FALSE)='Intermediate Lookups'!$A4&amp;'Intermediate Lookups'!J$1,$A$242, ""))</f>
        <v/>
      </c>
      <c r="J245" s="10" t="str">
        <f>IF($A$242="","",IF(VLOOKUP($A$242,Samples!$A$3:$D$100,2,FALSE)='Intermediate Lookups'!$A4&amp;'Intermediate Lookups'!K$1,$A$242, ""))</f>
        <v/>
      </c>
      <c r="K245" s="10" t="str">
        <f>IF($A$242="","",IF(VLOOKUP($A$242,Samples!$A$3:$D$100,2,FALSE)='Intermediate Lookups'!$A4&amp;'Intermediate Lookups'!L$1,$A$242, ""))</f>
        <v/>
      </c>
      <c r="L245" s="10" t="str">
        <f>IF($A$242="","",IF(VLOOKUP($A$242,Samples!$A$3:$D$100,2,FALSE)='Intermediate Lookups'!$A4&amp;'Intermediate Lookups'!M$1,$A$242, ""))</f>
        <v/>
      </c>
    </row>
    <row r="246" spans="1:12" x14ac:dyDescent="0.25">
      <c r="A246" s="10" t="str">
        <f>IF($A$242="","",IF(VLOOKUP($A$242,Samples!$A$3:$D$100,2,FALSE)='Intermediate Lookups'!$A5&amp;'Intermediate Lookups'!B$1,$A$242, ""))</f>
        <v/>
      </c>
      <c r="B246" s="10" t="str">
        <f>IF($A$242="","",IF(VLOOKUP($A$242,Samples!$A$3:$D$100,2,FALSE)='Intermediate Lookups'!$A5&amp;'Intermediate Lookups'!C$1,$A$242, ""))</f>
        <v/>
      </c>
      <c r="C246" s="10" t="str">
        <f>IF($A$242="","",IF(VLOOKUP($A$242,Samples!$A$3:$D$100,2,FALSE)='Intermediate Lookups'!$A5&amp;'Intermediate Lookups'!D$1,$A$242, ""))</f>
        <v/>
      </c>
      <c r="D246" s="10" t="str">
        <f>IF($A$242="","",IF(VLOOKUP($A$242,Samples!$A$3:$D$100,2,FALSE)='Intermediate Lookups'!$A5&amp;'Intermediate Lookups'!E$1,$A$242, ""))</f>
        <v/>
      </c>
      <c r="E246" s="10" t="str">
        <f>IF($A$242="","",IF(VLOOKUP($A$242,Samples!$A$3:$D$100,2,FALSE)='Intermediate Lookups'!$A5&amp;'Intermediate Lookups'!F$1,$A$242, ""))</f>
        <v/>
      </c>
      <c r="F246" s="10" t="str">
        <f>IF($A$242="","",IF(VLOOKUP($A$242,Samples!$A$3:$D$100,2,FALSE)='Intermediate Lookups'!$A5&amp;'Intermediate Lookups'!G$1,$A$242, ""))</f>
        <v/>
      </c>
      <c r="G246" s="10" t="str">
        <f>IF($A$242="","",IF(VLOOKUP($A$242,Samples!$A$3:$D$100,2,FALSE)='Intermediate Lookups'!$A5&amp;'Intermediate Lookups'!H$1,$A$242, ""))</f>
        <v/>
      </c>
      <c r="H246" s="10" t="str">
        <f>IF($A$242="","",IF(VLOOKUP($A$242,Samples!$A$3:$D$100,2,FALSE)='Intermediate Lookups'!$A5&amp;'Intermediate Lookups'!I$1,$A$242, ""))</f>
        <v/>
      </c>
      <c r="I246" s="10" t="str">
        <f>IF($A$242="","",IF(VLOOKUP($A$242,Samples!$A$3:$D$100,2,FALSE)='Intermediate Lookups'!$A5&amp;'Intermediate Lookups'!J$1,$A$242, ""))</f>
        <v/>
      </c>
      <c r="J246" s="10" t="str">
        <f>IF($A$242="","",IF(VLOOKUP($A$242,Samples!$A$3:$D$100,2,FALSE)='Intermediate Lookups'!$A5&amp;'Intermediate Lookups'!K$1,$A$242, ""))</f>
        <v/>
      </c>
      <c r="K246" s="10" t="str">
        <f>IF($A$242="","",IF(VLOOKUP($A$242,Samples!$A$3:$D$100,2,FALSE)='Intermediate Lookups'!$A5&amp;'Intermediate Lookups'!L$1,$A$242, ""))</f>
        <v/>
      </c>
      <c r="L246" s="10" t="str">
        <f>IF($A$242="","",IF(VLOOKUP($A$242,Samples!$A$3:$D$100,2,FALSE)='Intermediate Lookups'!$A5&amp;'Intermediate Lookups'!M$1,$A$242, ""))</f>
        <v/>
      </c>
    </row>
    <row r="247" spans="1:12" x14ac:dyDescent="0.25">
      <c r="A247" s="10" t="str">
        <f>IF($A$242="","",IF(VLOOKUP($A$242,Samples!$A$3:$D$100,2,FALSE)='Intermediate Lookups'!$A6&amp;'Intermediate Lookups'!B$1,$A$242, ""))</f>
        <v/>
      </c>
      <c r="B247" s="10" t="str">
        <f>IF($A$242="","",IF(VLOOKUP($A$242,Samples!$A$3:$D$100,2,FALSE)='Intermediate Lookups'!$A6&amp;'Intermediate Lookups'!C$1,$A$242, ""))</f>
        <v/>
      </c>
      <c r="C247" s="10" t="str">
        <f>IF($A$242="","",IF(VLOOKUP($A$242,Samples!$A$3:$D$100,2,FALSE)='Intermediate Lookups'!$A6&amp;'Intermediate Lookups'!D$1,$A$242, ""))</f>
        <v/>
      </c>
      <c r="D247" s="10" t="str">
        <f>IF($A$242="","",IF(VLOOKUP($A$242,Samples!$A$3:$D$100,2,FALSE)='Intermediate Lookups'!$A6&amp;'Intermediate Lookups'!E$1,$A$242, ""))</f>
        <v/>
      </c>
      <c r="E247" s="10" t="str">
        <f>IF($A$242="","",IF(VLOOKUP($A$242,Samples!$A$3:$D$100,2,FALSE)='Intermediate Lookups'!$A6&amp;'Intermediate Lookups'!F$1,$A$242, ""))</f>
        <v/>
      </c>
      <c r="F247" s="10" t="str">
        <f>IF($A$242="","",IF(VLOOKUP($A$242,Samples!$A$3:$D$100,2,FALSE)='Intermediate Lookups'!$A6&amp;'Intermediate Lookups'!G$1,$A$242, ""))</f>
        <v/>
      </c>
      <c r="G247" s="10" t="str">
        <f>IF($A$242="","",IF(VLOOKUP($A$242,Samples!$A$3:$D$100,2,FALSE)='Intermediate Lookups'!$A6&amp;'Intermediate Lookups'!H$1,$A$242, ""))</f>
        <v/>
      </c>
      <c r="H247" s="10" t="str">
        <f>IF($A$242="","",IF(VLOOKUP($A$242,Samples!$A$3:$D$100,2,FALSE)='Intermediate Lookups'!$A6&amp;'Intermediate Lookups'!I$1,$A$242, ""))</f>
        <v/>
      </c>
      <c r="I247" s="10" t="str">
        <f>IF($A$242="","",IF(VLOOKUP($A$242,Samples!$A$3:$D$100,2,FALSE)='Intermediate Lookups'!$A6&amp;'Intermediate Lookups'!J$1,$A$242, ""))</f>
        <v/>
      </c>
      <c r="J247" s="10" t="str">
        <f>IF($A$242="","",IF(VLOOKUP($A$242,Samples!$A$3:$D$100,2,FALSE)='Intermediate Lookups'!$A6&amp;'Intermediate Lookups'!K$1,$A$242, ""))</f>
        <v/>
      </c>
      <c r="K247" s="10" t="str">
        <f>IF($A$242="","",IF(VLOOKUP($A$242,Samples!$A$3:$D$100,2,FALSE)='Intermediate Lookups'!$A6&amp;'Intermediate Lookups'!L$1,$A$242, ""))</f>
        <v/>
      </c>
      <c r="L247" s="10" t="str">
        <f>IF($A$242="","",IF(VLOOKUP($A$242,Samples!$A$3:$D$100,2,FALSE)='Intermediate Lookups'!$A6&amp;'Intermediate Lookups'!M$1,$A$242, ""))</f>
        <v/>
      </c>
    </row>
    <row r="248" spans="1:12" x14ac:dyDescent="0.25">
      <c r="A248" s="10" t="str">
        <f>IF($A$242="","",IF(VLOOKUP($A$242,Samples!$A$3:$D$100,2,FALSE)='Intermediate Lookups'!$A7&amp;'Intermediate Lookups'!B$1,$A$242, ""))</f>
        <v/>
      </c>
      <c r="B248" s="10" t="str">
        <f>IF($A$242="","",IF(VLOOKUP($A$242,Samples!$A$3:$D$100,2,FALSE)='Intermediate Lookups'!$A7&amp;'Intermediate Lookups'!C$1,$A$242, ""))</f>
        <v/>
      </c>
      <c r="C248" s="10" t="str">
        <f>IF($A$242="","",IF(VLOOKUP($A$242,Samples!$A$3:$D$100,2,FALSE)='Intermediate Lookups'!$A7&amp;'Intermediate Lookups'!D$1,$A$242, ""))</f>
        <v/>
      </c>
      <c r="D248" s="10" t="str">
        <f>IF($A$242="","",IF(VLOOKUP($A$242,Samples!$A$3:$D$100,2,FALSE)='Intermediate Lookups'!$A7&amp;'Intermediate Lookups'!E$1,$A$242, ""))</f>
        <v/>
      </c>
      <c r="E248" s="10" t="str">
        <f>IF($A$242="","",IF(VLOOKUP($A$242,Samples!$A$3:$D$100,2,FALSE)='Intermediate Lookups'!$A7&amp;'Intermediate Lookups'!F$1,$A$242, ""))</f>
        <v/>
      </c>
      <c r="F248" s="10" t="str">
        <f>IF($A$242="","",IF(VLOOKUP($A$242,Samples!$A$3:$D$100,2,FALSE)='Intermediate Lookups'!$A7&amp;'Intermediate Lookups'!G$1,$A$242, ""))</f>
        <v/>
      </c>
      <c r="G248" s="10" t="str">
        <f>IF($A$242="","",IF(VLOOKUP($A$242,Samples!$A$3:$D$100,2,FALSE)='Intermediate Lookups'!$A7&amp;'Intermediate Lookups'!H$1,$A$242, ""))</f>
        <v/>
      </c>
      <c r="H248" s="10" t="str">
        <f>IF($A$242="","",IF(VLOOKUP($A$242,Samples!$A$3:$D$100,2,FALSE)='Intermediate Lookups'!$A7&amp;'Intermediate Lookups'!I$1,$A$242, ""))</f>
        <v/>
      </c>
      <c r="I248" s="10" t="str">
        <f>IF($A$242="","",IF(VLOOKUP($A$242,Samples!$A$3:$D$100,2,FALSE)='Intermediate Lookups'!$A7&amp;'Intermediate Lookups'!J$1,$A$242, ""))</f>
        <v/>
      </c>
      <c r="J248" s="10" t="str">
        <f>IF($A$242="","",IF(VLOOKUP($A$242,Samples!$A$3:$D$100,2,FALSE)='Intermediate Lookups'!$A7&amp;'Intermediate Lookups'!K$1,$A$242, ""))</f>
        <v/>
      </c>
      <c r="K248" s="10" t="str">
        <f>IF($A$242="","",IF(VLOOKUP($A$242,Samples!$A$3:$D$100,2,FALSE)='Intermediate Lookups'!$A7&amp;'Intermediate Lookups'!L$1,$A$242, ""))</f>
        <v/>
      </c>
      <c r="L248" s="10" t="str">
        <f>IF($A$242="","",IF(VLOOKUP($A$242,Samples!$A$3:$D$100,2,FALSE)='Intermediate Lookups'!$A7&amp;'Intermediate Lookups'!M$1,$A$242, ""))</f>
        <v/>
      </c>
    </row>
    <row r="249" spans="1:12" x14ac:dyDescent="0.25">
      <c r="A249" s="10" t="str">
        <f>IF($A$242="","",IF(VLOOKUP($A$242,Samples!$A$3:$D$100,2,FALSE)='Intermediate Lookups'!$A8&amp;'Intermediate Lookups'!B$1,$A$242, ""))</f>
        <v/>
      </c>
      <c r="B249" s="10" t="str">
        <f>IF($A$242="","",IF(VLOOKUP($A$242,Samples!$A$3:$D$100,2,FALSE)='Intermediate Lookups'!$A8&amp;'Intermediate Lookups'!C$1,$A$242, ""))</f>
        <v/>
      </c>
      <c r="C249" s="10" t="str">
        <f>IF($A$242="","",IF(VLOOKUP($A$242,Samples!$A$3:$D$100,2,FALSE)='Intermediate Lookups'!$A8&amp;'Intermediate Lookups'!D$1,$A$242, ""))</f>
        <v/>
      </c>
      <c r="D249" s="10" t="str">
        <f>IF($A$242="","",IF(VLOOKUP($A$242,Samples!$A$3:$D$100,2,FALSE)='Intermediate Lookups'!$A8&amp;'Intermediate Lookups'!E$1,$A$242, ""))</f>
        <v/>
      </c>
      <c r="E249" s="10" t="str">
        <f>IF($A$242="","",IF(VLOOKUP($A$242,Samples!$A$3:$D$100,2,FALSE)='Intermediate Lookups'!$A8&amp;'Intermediate Lookups'!F$1,$A$242, ""))</f>
        <v/>
      </c>
      <c r="F249" s="10" t="str">
        <f>IF($A$242="","",IF(VLOOKUP($A$242,Samples!$A$3:$D$100,2,FALSE)='Intermediate Lookups'!$A8&amp;'Intermediate Lookups'!G$1,$A$242, ""))</f>
        <v/>
      </c>
      <c r="G249" s="10" t="str">
        <f>IF($A$242="","",IF(VLOOKUP($A$242,Samples!$A$3:$D$100,2,FALSE)='Intermediate Lookups'!$A8&amp;'Intermediate Lookups'!H$1,$A$242, ""))</f>
        <v/>
      </c>
      <c r="H249" s="10" t="str">
        <f>IF($A$242="","",IF(VLOOKUP($A$242,Samples!$A$3:$D$100,2,FALSE)='Intermediate Lookups'!$A8&amp;'Intermediate Lookups'!I$1,$A$242, ""))</f>
        <v/>
      </c>
      <c r="I249" s="10" t="str">
        <f>IF($A$242="","",IF(VLOOKUP($A$242,Samples!$A$3:$D$100,2,FALSE)='Intermediate Lookups'!$A8&amp;'Intermediate Lookups'!J$1,$A$242, ""))</f>
        <v/>
      </c>
      <c r="J249" s="10" t="str">
        <f>IF($A$242="","",IF(VLOOKUP($A$242,Samples!$A$3:$D$100,2,FALSE)='Intermediate Lookups'!$A8&amp;'Intermediate Lookups'!K$1,$A$242, ""))</f>
        <v/>
      </c>
      <c r="K249" s="10" t="str">
        <f>IF($A$242="","",IF(VLOOKUP($A$242,Samples!$A$3:$D$100,2,FALSE)='Intermediate Lookups'!$A8&amp;'Intermediate Lookups'!L$1,$A$242, ""))</f>
        <v/>
      </c>
      <c r="L249" s="10" t="str">
        <f>IF($A$242="","",IF(VLOOKUP($A$242,Samples!$A$3:$D$100,2,FALSE)='Intermediate Lookups'!$A8&amp;'Intermediate Lookups'!M$1,$A$242, ""))</f>
        <v/>
      </c>
    </row>
    <row r="250" spans="1:12" x14ac:dyDescent="0.25">
      <c r="A250" s="10" t="str">
        <f>IF($A$242="","",IF(VLOOKUP($A$242,Samples!$A$3:$D$100,2,FALSE)='Intermediate Lookups'!$A9&amp;'Intermediate Lookups'!B$1,$A$242, ""))</f>
        <v/>
      </c>
      <c r="B250" s="10" t="str">
        <f>IF($A$242="","",IF(VLOOKUP($A$242,Samples!$A$3:$D$100,2,FALSE)='Intermediate Lookups'!$A9&amp;'Intermediate Lookups'!C$1,$A$242, ""))</f>
        <v/>
      </c>
      <c r="C250" s="10" t="str">
        <f>IF($A$242="","",IF(VLOOKUP($A$242,Samples!$A$3:$D$100,2,FALSE)='Intermediate Lookups'!$A9&amp;'Intermediate Lookups'!D$1,$A$242, ""))</f>
        <v/>
      </c>
      <c r="D250" s="10" t="str">
        <f>IF($A$242="","",IF(VLOOKUP($A$242,Samples!$A$3:$D$100,2,FALSE)='Intermediate Lookups'!$A9&amp;'Intermediate Lookups'!E$1,$A$242, ""))</f>
        <v/>
      </c>
      <c r="E250" s="10" t="str">
        <f>IF($A$242="","",IF(VLOOKUP($A$242,Samples!$A$3:$D$100,2,FALSE)='Intermediate Lookups'!$A9&amp;'Intermediate Lookups'!F$1,$A$242, ""))</f>
        <v/>
      </c>
      <c r="F250" s="10" t="str">
        <f>IF($A$242="","",IF(VLOOKUP($A$242,Samples!$A$3:$D$100,2,FALSE)='Intermediate Lookups'!$A9&amp;'Intermediate Lookups'!G$1,$A$242, ""))</f>
        <v/>
      </c>
      <c r="G250" s="10" t="str">
        <f>IF($A$242="","",IF(VLOOKUP($A$242,Samples!$A$3:$D$100,2,FALSE)='Intermediate Lookups'!$A9&amp;'Intermediate Lookups'!H$1,$A$242, ""))</f>
        <v/>
      </c>
      <c r="H250" s="10" t="str">
        <f>IF($A$242="","",IF(VLOOKUP($A$242,Samples!$A$3:$D$100,2,FALSE)='Intermediate Lookups'!$A9&amp;'Intermediate Lookups'!I$1,$A$242, ""))</f>
        <v/>
      </c>
      <c r="I250" s="10" t="str">
        <f>IF($A$242="","",IF(VLOOKUP($A$242,Samples!$A$3:$D$100,2,FALSE)='Intermediate Lookups'!$A9&amp;'Intermediate Lookups'!J$1,$A$242, ""))</f>
        <v/>
      </c>
      <c r="J250" s="10" t="str">
        <f>IF($A$242="","",IF(VLOOKUP($A$242,Samples!$A$3:$D$100,2,FALSE)='Intermediate Lookups'!$A9&amp;'Intermediate Lookups'!K$1,$A$242, ""))</f>
        <v/>
      </c>
      <c r="K250" s="10" t="str">
        <f>IF($A$242="","",IF(VLOOKUP($A$242,Samples!$A$3:$D$100,2,FALSE)='Intermediate Lookups'!$A9&amp;'Intermediate Lookups'!L$1,$A$242, ""))</f>
        <v/>
      </c>
      <c r="L250" s="10" t="str">
        <f>IF($A$242="","",IF(VLOOKUP($A$242,Samples!$A$3:$D$100,2,FALSE)='Intermediate Lookups'!$A9&amp;'Intermediate Lookups'!M$1,$A$242, ""))</f>
        <v/>
      </c>
    </row>
    <row r="252" spans="1:12" x14ac:dyDescent="0.25">
      <c r="A252" t="str">
        <f>IF(ISBLANK(Samples!A28),IF(OR(A242="",A242=Samples!$A$100,ISBLANK(Samples!A100)),"",Samples!$A$100),Samples!A28)</f>
        <v/>
      </c>
      <c r="B252" t="str">
        <f>IF(A252="","",VLOOKUP(A252,Samples!$A$3:$D$100,4,FALSE))</f>
        <v/>
      </c>
    </row>
    <row r="253" spans="1:12" x14ac:dyDescent="0.25">
      <c r="A253" s="10" t="str">
        <f>IF($A$252="","",IF(VLOOKUP($A$252,Samples!$A$3:$D$100,2,FALSE)='Intermediate Lookups'!$A2&amp;'Intermediate Lookups'!B$1,$A$252, ""))</f>
        <v/>
      </c>
      <c r="B253" s="10" t="str">
        <f>IF($A$252="","",IF(VLOOKUP($A$252,Samples!$A$3:$D$100,2,FALSE)='Intermediate Lookups'!$A2&amp;'Intermediate Lookups'!C$1,$A$252, ""))</f>
        <v/>
      </c>
      <c r="C253" s="10" t="str">
        <f>IF($A$252="","",IF(VLOOKUP($A$252,Samples!$A$3:$D$100,2,FALSE)='Intermediate Lookups'!$A2&amp;'Intermediate Lookups'!D$1,$A$252, ""))</f>
        <v/>
      </c>
      <c r="D253" s="10" t="str">
        <f>IF($A$252="","",IF(VLOOKUP($A$252,Samples!$A$3:$D$100,2,FALSE)='Intermediate Lookups'!$A2&amp;'Intermediate Lookups'!E$1,$A$252, ""))</f>
        <v/>
      </c>
      <c r="E253" s="10" t="str">
        <f>IF($A$252="","",IF(VLOOKUP($A$252,Samples!$A$3:$D$100,2,FALSE)='Intermediate Lookups'!$A2&amp;'Intermediate Lookups'!F$1,$A$252, ""))</f>
        <v/>
      </c>
      <c r="F253" s="10" t="str">
        <f>IF($A$252="","",IF(VLOOKUP($A$252,Samples!$A$3:$D$100,2,FALSE)='Intermediate Lookups'!$A2&amp;'Intermediate Lookups'!G$1,$A$252, ""))</f>
        <v/>
      </c>
      <c r="G253" s="10" t="str">
        <f>IF($A$252="","",IF(VLOOKUP($A$252,Samples!$A$3:$D$100,2,FALSE)='Intermediate Lookups'!$A2&amp;'Intermediate Lookups'!H$1,$A$252, ""))</f>
        <v/>
      </c>
      <c r="H253" s="10" t="str">
        <f>IF($A$252="","",IF(VLOOKUP($A$252,Samples!$A$3:$D$100,2,FALSE)='Intermediate Lookups'!$A2&amp;'Intermediate Lookups'!I$1,$A$252, ""))</f>
        <v/>
      </c>
      <c r="I253" s="10" t="str">
        <f>IF($A$252="","",IF(VLOOKUP($A$252,Samples!$A$3:$D$100,2,FALSE)='Intermediate Lookups'!$A2&amp;'Intermediate Lookups'!J$1,$A$252, ""))</f>
        <v/>
      </c>
      <c r="J253" s="10" t="str">
        <f>IF($A$252="","",IF(VLOOKUP($A$252,Samples!$A$3:$D$100,2,FALSE)='Intermediate Lookups'!$A2&amp;'Intermediate Lookups'!K$1,$A$252, ""))</f>
        <v/>
      </c>
      <c r="K253" s="10" t="str">
        <f>IF($A$252="","",IF(VLOOKUP($A$252,Samples!$A$3:$D$100,2,FALSE)='Intermediate Lookups'!$A2&amp;'Intermediate Lookups'!L$1,$A$252, ""))</f>
        <v/>
      </c>
      <c r="L253" s="10" t="str">
        <f>IF($A$252="","",IF(VLOOKUP($A$252,Samples!$A$3:$D$100,2,FALSE)='Intermediate Lookups'!$A2&amp;'Intermediate Lookups'!M$1,$A$252, ""))</f>
        <v/>
      </c>
    </row>
    <row r="254" spans="1:12" x14ac:dyDescent="0.25">
      <c r="A254" s="10" t="str">
        <f>IF($A$252="","",IF(VLOOKUP($A$252,Samples!$A$3:$D$100,2,FALSE)='Intermediate Lookups'!$A3&amp;'Intermediate Lookups'!B$1,$A$252, ""))</f>
        <v/>
      </c>
      <c r="B254" s="10" t="str">
        <f>IF($A$252="","",IF(VLOOKUP($A$252,Samples!$A$3:$D$100,2,FALSE)='Intermediate Lookups'!$A3&amp;'Intermediate Lookups'!C$1,$A$252, ""))</f>
        <v/>
      </c>
      <c r="C254" s="10" t="str">
        <f>IF($A$252="","",IF(VLOOKUP($A$252,Samples!$A$3:$D$100,2,FALSE)='Intermediate Lookups'!$A3&amp;'Intermediate Lookups'!D$1,$A$252, ""))</f>
        <v/>
      </c>
      <c r="D254" s="10" t="str">
        <f>IF($A$252="","",IF(VLOOKUP($A$252,Samples!$A$3:$D$100,2,FALSE)='Intermediate Lookups'!$A3&amp;'Intermediate Lookups'!E$1,$A$252, ""))</f>
        <v/>
      </c>
      <c r="E254" s="10" t="str">
        <f>IF($A$252="","",IF(VLOOKUP($A$252,Samples!$A$3:$D$100,2,FALSE)='Intermediate Lookups'!$A3&amp;'Intermediate Lookups'!F$1,$A$252, ""))</f>
        <v/>
      </c>
      <c r="F254" s="10" t="str">
        <f>IF($A$252="","",IF(VLOOKUP($A$252,Samples!$A$3:$D$100,2,FALSE)='Intermediate Lookups'!$A3&amp;'Intermediate Lookups'!G$1,$A$252, ""))</f>
        <v/>
      </c>
      <c r="G254" s="10" t="str">
        <f>IF($A$252="","",IF(VLOOKUP($A$252,Samples!$A$3:$D$100,2,FALSE)='Intermediate Lookups'!$A3&amp;'Intermediate Lookups'!H$1,$A$252, ""))</f>
        <v/>
      </c>
      <c r="H254" s="10" t="str">
        <f>IF($A$252="","",IF(VLOOKUP($A$252,Samples!$A$3:$D$100,2,FALSE)='Intermediate Lookups'!$A3&amp;'Intermediate Lookups'!I$1,$A$252, ""))</f>
        <v/>
      </c>
      <c r="I254" s="10" t="str">
        <f>IF($A$252="","",IF(VLOOKUP($A$252,Samples!$A$3:$D$100,2,FALSE)='Intermediate Lookups'!$A3&amp;'Intermediate Lookups'!J$1,$A$252, ""))</f>
        <v/>
      </c>
      <c r="J254" s="10" t="str">
        <f>IF($A$252="","",IF(VLOOKUP($A$252,Samples!$A$3:$D$100,2,FALSE)='Intermediate Lookups'!$A3&amp;'Intermediate Lookups'!K$1,$A$252, ""))</f>
        <v/>
      </c>
      <c r="K254" s="10" t="str">
        <f>IF($A$252="","",IF(VLOOKUP($A$252,Samples!$A$3:$D$100,2,FALSE)='Intermediate Lookups'!$A3&amp;'Intermediate Lookups'!L$1,$A$252, ""))</f>
        <v/>
      </c>
      <c r="L254" s="10" t="str">
        <f>IF($A$252="","",IF(VLOOKUP($A$252,Samples!$A$3:$D$100,2,FALSE)='Intermediate Lookups'!$A3&amp;'Intermediate Lookups'!M$1,$A$252, ""))</f>
        <v/>
      </c>
    </row>
    <row r="255" spans="1:12" x14ac:dyDescent="0.25">
      <c r="A255" s="10" t="str">
        <f>IF($A$252="","",IF(VLOOKUP($A$252,Samples!$A$3:$D$100,2,FALSE)='Intermediate Lookups'!$A4&amp;'Intermediate Lookups'!B$1,$A$252, ""))</f>
        <v/>
      </c>
      <c r="B255" s="10" t="str">
        <f>IF($A$252="","",IF(VLOOKUP($A$252,Samples!$A$3:$D$100,2,FALSE)='Intermediate Lookups'!$A4&amp;'Intermediate Lookups'!C$1,$A$252, ""))</f>
        <v/>
      </c>
      <c r="C255" s="10" t="str">
        <f>IF($A$252="","",IF(VLOOKUP($A$252,Samples!$A$3:$D$100,2,FALSE)='Intermediate Lookups'!$A4&amp;'Intermediate Lookups'!D$1,$A$252, ""))</f>
        <v/>
      </c>
      <c r="D255" s="10" t="str">
        <f>IF($A$252="","",IF(VLOOKUP($A$252,Samples!$A$3:$D$100,2,FALSE)='Intermediate Lookups'!$A4&amp;'Intermediate Lookups'!E$1,$A$252, ""))</f>
        <v/>
      </c>
      <c r="E255" s="10" t="str">
        <f>IF($A$252="","",IF(VLOOKUP($A$252,Samples!$A$3:$D$100,2,FALSE)='Intermediate Lookups'!$A4&amp;'Intermediate Lookups'!F$1,$A$252, ""))</f>
        <v/>
      </c>
      <c r="F255" s="10" t="str">
        <f>IF($A$252="","",IF(VLOOKUP($A$252,Samples!$A$3:$D$100,2,FALSE)='Intermediate Lookups'!$A4&amp;'Intermediate Lookups'!G$1,$A$252, ""))</f>
        <v/>
      </c>
      <c r="G255" s="10" t="str">
        <f>IF($A$252="","",IF(VLOOKUP($A$252,Samples!$A$3:$D$100,2,FALSE)='Intermediate Lookups'!$A4&amp;'Intermediate Lookups'!H$1,$A$252, ""))</f>
        <v/>
      </c>
      <c r="H255" s="10" t="str">
        <f>IF($A$252="","",IF(VLOOKUP($A$252,Samples!$A$3:$D$100,2,FALSE)='Intermediate Lookups'!$A4&amp;'Intermediate Lookups'!I$1,$A$252, ""))</f>
        <v/>
      </c>
      <c r="I255" s="10" t="str">
        <f>IF($A$252="","",IF(VLOOKUP($A$252,Samples!$A$3:$D$100,2,FALSE)='Intermediate Lookups'!$A4&amp;'Intermediate Lookups'!J$1,$A$252, ""))</f>
        <v/>
      </c>
      <c r="J255" s="10" t="str">
        <f>IF($A$252="","",IF(VLOOKUP($A$252,Samples!$A$3:$D$100,2,FALSE)='Intermediate Lookups'!$A4&amp;'Intermediate Lookups'!K$1,$A$252, ""))</f>
        <v/>
      </c>
      <c r="K255" s="10" t="str">
        <f>IF($A$252="","",IF(VLOOKUP($A$252,Samples!$A$3:$D$100,2,FALSE)='Intermediate Lookups'!$A4&amp;'Intermediate Lookups'!L$1,$A$252, ""))</f>
        <v/>
      </c>
      <c r="L255" s="10" t="str">
        <f>IF($A$252="","",IF(VLOOKUP($A$252,Samples!$A$3:$D$100,2,FALSE)='Intermediate Lookups'!$A4&amp;'Intermediate Lookups'!M$1,$A$252, ""))</f>
        <v/>
      </c>
    </row>
    <row r="256" spans="1:12" x14ac:dyDescent="0.25">
      <c r="A256" s="10" t="str">
        <f>IF($A$252="","",IF(VLOOKUP($A$252,Samples!$A$3:$D$100,2,FALSE)='Intermediate Lookups'!$A5&amp;'Intermediate Lookups'!B$1,$A$252, ""))</f>
        <v/>
      </c>
      <c r="B256" s="10" t="str">
        <f>IF($A$252="","",IF(VLOOKUP($A$252,Samples!$A$3:$D$100,2,FALSE)='Intermediate Lookups'!$A5&amp;'Intermediate Lookups'!C$1,$A$252, ""))</f>
        <v/>
      </c>
      <c r="C256" s="10" t="str">
        <f>IF($A$252="","",IF(VLOOKUP($A$252,Samples!$A$3:$D$100,2,FALSE)='Intermediate Lookups'!$A5&amp;'Intermediate Lookups'!D$1,$A$252, ""))</f>
        <v/>
      </c>
      <c r="D256" s="10" t="str">
        <f>IF($A$252="","",IF(VLOOKUP($A$252,Samples!$A$3:$D$100,2,FALSE)='Intermediate Lookups'!$A5&amp;'Intermediate Lookups'!E$1,$A$252, ""))</f>
        <v/>
      </c>
      <c r="E256" s="10" t="str">
        <f>IF($A$252="","",IF(VLOOKUP($A$252,Samples!$A$3:$D$100,2,FALSE)='Intermediate Lookups'!$A5&amp;'Intermediate Lookups'!F$1,$A$252, ""))</f>
        <v/>
      </c>
      <c r="F256" s="10" t="str">
        <f>IF($A$252="","",IF(VLOOKUP($A$252,Samples!$A$3:$D$100,2,FALSE)='Intermediate Lookups'!$A5&amp;'Intermediate Lookups'!G$1,$A$252, ""))</f>
        <v/>
      </c>
      <c r="G256" s="10" t="str">
        <f>IF($A$252="","",IF(VLOOKUP($A$252,Samples!$A$3:$D$100,2,FALSE)='Intermediate Lookups'!$A5&amp;'Intermediate Lookups'!H$1,$A$252, ""))</f>
        <v/>
      </c>
      <c r="H256" s="10" t="str">
        <f>IF($A$252="","",IF(VLOOKUP($A$252,Samples!$A$3:$D$100,2,FALSE)='Intermediate Lookups'!$A5&amp;'Intermediate Lookups'!I$1,$A$252, ""))</f>
        <v/>
      </c>
      <c r="I256" s="10" t="str">
        <f>IF($A$252="","",IF(VLOOKUP($A$252,Samples!$A$3:$D$100,2,FALSE)='Intermediate Lookups'!$A5&amp;'Intermediate Lookups'!J$1,$A$252, ""))</f>
        <v/>
      </c>
      <c r="J256" s="10" t="str">
        <f>IF($A$252="","",IF(VLOOKUP($A$252,Samples!$A$3:$D$100,2,FALSE)='Intermediate Lookups'!$A5&amp;'Intermediate Lookups'!K$1,$A$252, ""))</f>
        <v/>
      </c>
      <c r="K256" s="10" t="str">
        <f>IF($A$252="","",IF(VLOOKUP($A$252,Samples!$A$3:$D$100,2,FALSE)='Intermediate Lookups'!$A5&amp;'Intermediate Lookups'!L$1,$A$252, ""))</f>
        <v/>
      </c>
      <c r="L256" s="10" t="str">
        <f>IF($A$252="","",IF(VLOOKUP($A$252,Samples!$A$3:$D$100,2,FALSE)='Intermediate Lookups'!$A5&amp;'Intermediate Lookups'!M$1,$A$252, ""))</f>
        <v/>
      </c>
    </row>
    <row r="257" spans="1:12" x14ac:dyDescent="0.25">
      <c r="A257" s="10" t="str">
        <f>IF($A$252="","",IF(VLOOKUP($A$252,Samples!$A$3:$D$100,2,FALSE)='Intermediate Lookups'!$A6&amp;'Intermediate Lookups'!B$1,$A$252, ""))</f>
        <v/>
      </c>
      <c r="B257" s="10" t="str">
        <f>IF($A$252="","",IF(VLOOKUP($A$252,Samples!$A$3:$D$100,2,FALSE)='Intermediate Lookups'!$A6&amp;'Intermediate Lookups'!C$1,$A$252, ""))</f>
        <v/>
      </c>
      <c r="C257" s="10" t="str">
        <f>IF($A$252="","",IF(VLOOKUP($A$252,Samples!$A$3:$D$100,2,FALSE)='Intermediate Lookups'!$A6&amp;'Intermediate Lookups'!D$1,$A$252, ""))</f>
        <v/>
      </c>
      <c r="D257" s="10" t="str">
        <f>IF($A$252="","",IF(VLOOKUP($A$252,Samples!$A$3:$D$100,2,FALSE)='Intermediate Lookups'!$A6&amp;'Intermediate Lookups'!E$1,$A$252, ""))</f>
        <v/>
      </c>
      <c r="E257" s="10" t="str">
        <f>IF($A$252="","",IF(VLOOKUP($A$252,Samples!$A$3:$D$100,2,FALSE)='Intermediate Lookups'!$A6&amp;'Intermediate Lookups'!F$1,$A$252, ""))</f>
        <v/>
      </c>
      <c r="F257" s="10" t="str">
        <f>IF($A$252="","",IF(VLOOKUP($A$252,Samples!$A$3:$D$100,2,FALSE)='Intermediate Lookups'!$A6&amp;'Intermediate Lookups'!G$1,$A$252, ""))</f>
        <v/>
      </c>
      <c r="G257" s="10" t="str">
        <f>IF($A$252="","",IF(VLOOKUP($A$252,Samples!$A$3:$D$100,2,FALSE)='Intermediate Lookups'!$A6&amp;'Intermediate Lookups'!H$1,$A$252, ""))</f>
        <v/>
      </c>
      <c r="H257" s="10" t="str">
        <f>IF($A$252="","",IF(VLOOKUP($A$252,Samples!$A$3:$D$100,2,FALSE)='Intermediate Lookups'!$A6&amp;'Intermediate Lookups'!I$1,$A$252, ""))</f>
        <v/>
      </c>
      <c r="I257" s="10" t="str">
        <f>IF($A$252="","",IF(VLOOKUP($A$252,Samples!$A$3:$D$100,2,FALSE)='Intermediate Lookups'!$A6&amp;'Intermediate Lookups'!J$1,$A$252, ""))</f>
        <v/>
      </c>
      <c r="J257" s="10" t="str">
        <f>IF($A$252="","",IF(VLOOKUP($A$252,Samples!$A$3:$D$100,2,FALSE)='Intermediate Lookups'!$A6&amp;'Intermediate Lookups'!K$1,$A$252, ""))</f>
        <v/>
      </c>
      <c r="K257" s="10" t="str">
        <f>IF($A$252="","",IF(VLOOKUP($A$252,Samples!$A$3:$D$100,2,FALSE)='Intermediate Lookups'!$A6&amp;'Intermediate Lookups'!L$1,$A$252, ""))</f>
        <v/>
      </c>
      <c r="L257" s="10" t="str">
        <f>IF($A$252="","",IF(VLOOKUP($A$252,Samples!$A$3:$D$100,2,FALSE)='Intermediate Lookups'!$A6&amp;'Intermediate Lookups'!M$1,$A$252, ""))</f>
        <v/>
      </c>
    </row>
    <row r="258" spans="1:12" x14ac:dyDescent="0.25">
      <c r="A258" s="10" t="str">
        <f>IF($A$252="","",IF(VLOOKUP($A$252,Samples!$A$3:$D$100,2,FALSE)='Intermediate Lookups'!$A7&amp;'Intermediate Lookups'!B$1,$A$252, ""))</f>
        <v/>
      </c>
      <c r="B258" s="10" t="str">
        <f>IF($A$252="","",IF(VLOOKUP($A$252,Samples!$A$3:$D$100,2,FALSE)='Intermediate Lookups'!$A7&amp;'Intermediate Lookups'!C$1,$A$252, ""))</f>
        <v/>
      </c>
      <c r="C258" s="10" t="str">
        <f>IF($A$252="","",IF(VLOOKUP($A$252,Samples!$A$3:$D$100,2,FALSE)='Intermediate Lookups'!$A7&amp;'Intermediate Lookups'!D$1,$A$252, ""))</f>
        <v/>
      </c>
      <c r="D258" s="10" t="str">
        <f>IF($A$252="","",IF(VLOOKUP($A$252,Samples!$A$3:$D$100,2,FALSE)='Intermediate Lookups'!$A7&amp;'Intermediate Lookups'!E$1,$A$252, ""))</f>
        <v/>
      </c>
      <c r="E258" s="10" t="str">
        <f>IF($A$252="","",IF(VLOOKUP($A$252,Samples!$A$3:$D$100,2,FALSE)='Intermediate Lookups'!$A7&amp;'Intermediate Lookups'!F$1,$A$252, ""))</f>
        <v/>
      </c>
      <c r="F258" s="10" t="str">
        <f>IF($A$252="","",IF(VLOOKUP($A$252,Samples!$A$3:$D$100,2,FALSE)='Intermediate Lookups'!$A7&amp;'Intermediate Lookups'!G$1,$A$252, ""))</f>
        <v/>
      </c>
      <c r="G258" s="10" t="str">
        <f>IF($A$252="","",IF(VLOOKUP($A$252,Samples!$A$3:$D$100,2,FALSE)='Intermediate Lookups'!$A7&amp;'Intermediate Lookups'!H$1,$A$252, ""))</f>
        <v/>
      </c>
      <c r="H258" s="10" t="str">
        <f>IF($A$252="","",IF(VLOOKUP($A$252,Samples!$A$3:$D$100,2,FALSE)='Intermediate Lookups'!$A7&amp;'Intermediate Lookups'!I$1,$A$252, ""))</f>
        <v/>
      </c>
      <c r="I258" s="10" t="str">
        <f>IF($A$252="","",IF(VLOOKUP($A$252,Samples!$A$3:$D$100,2,FALSE)='Intermediate Lookups'!$A7&amp;'Intermediate Lookups'!J$1,$A$252, ""))</f>
        <v/>
      </c>
      <c r="J258" s="10" t="str">
        <f>IF($A$252="","",IF(VLOOKUP($A$252,Samples!$A$3:$D$100,2,FALSE)='Intermediate Lookups'!$A7&amp;'Intermediate Lookups'!K$1,$A$252, ""))</f>
        <v/>
      </c>
      <c r="K258" s="10" t="str">
        <f>IF($A$252="","",IF(VLOOKUP($A$252,Samples!$A$3:$D$100,2,FALSE)='Intermediate Lookups'!$A7&amp;'Intermediate Lookups'!L$1,$A$252, ""))</f>
        <v/>
      </c>
      <c r="L258" s="10" t="str">
        <f>IF($A$252="","",IF(VLOOKUP($A$252,Samples!$A$3:$D$100,2,FALSE)='Intermediate Lookups'!$A7&amp;'Intermediate Lookups'!M$1,$A$252, ""))</f>
        <v/>
      </c>
    </row>
    <row r="259" spans="1:12" x14ac:dyDescent="0.25">
      <c r="A259" s="10" t="str">
        <f>IF($A$252="","",IF(VLOOKUP($A$252,Samples!$A$3:$D$100,2,FALSE)='Intermediate Lookups'!$A8&amp;'Intermediate Lookups'!B$1,$A$252, ""))</f>
        <v/>
      </c>
      <c r="B259" s="10" t="str">
        <f>IF($A$252="","",IF(VLOOKUP($A$252,Samples!$A$3:$D$100,2,FALSE)='Intermediate Lookups'!$A8&amp;'Intermediate Lookups'!C$1,$A$252, ""))</f>
        <v/>
      </c>
      <c r="C259" s="10" t="str">
        <f>IF($A$252="","",IF(VLOOKUP($A$252,Samples!$A$3:$D$100,2,FALSE)='Intermediate Lookups'!$A8&amp;'Intermediate Lookups'!D$1,$A$252, ""))</f>
        <v/>
      </c>
      <c r="D259" s="10" t="str">
        <f>IF($A$252="","",IF(VLOOKUP($A$252,Samples!$A$3:$D$100,2,FALSE)='Intermediate Lookups'!$A8&amp;'Intermediate Lookups'!E$1,$A$252, ""))</f>
        <v/>
      </c>
      <c r="E259" s="10" t="str">
        <f>IF($A$252="","",IF(VLOOKUP($A$252,Samples!$A$3:$D$100,2,FALSE)='Intermediate Lookups'!$A8&amp;'Intermediate Lookups'!F$1,$A$252, ""))</f>
        <v/>
      </c>
      <c r="F259" s="10" t="str">
        <f>IF($A$252="","",IF(VLOOKUP($A$252,Samples!$A$3:$D$100,2,FALSE)='Intermediate Lookups'!$A8&amp;'Intermediate Lookups'!G$1,$A$252, ""))</f>
        <v/>
      </c>
      <c r="G259" s="10" t="str">
        <f>IF($A$252="","",IF(VLOOKUP($A$252,Samples!$A$3:$D$100,2,FALSE)='Intermediate Lookups'!$A8&amp;'Intermediate Lookups'!H$1,$A$252, ""))</f>
        <v/>
      </c>
      <c r="H259" s="10" t="str">
        <f>IF($A$252="","",IF(VLOOKUP($A$252,Samples!$A$3:$D$100,2,FALSE)='Intermediate Lookups'!$A8&amp;'Intermediate Lookups'!I$1,$A$252, ""))</f>
        <v/>
      </c>
      <c r="I259" s="10" t="str">
        <f>IF($A$252="","",IF(VLOOKUP($A$252,Samples!$A$3:$D$100,2,FALSE)='Intermediate Lookups'!$A8&amp;'Intermediate Lookups'!J$1,$A$252, ""))</f>
        <v/>
      </c>
      <c r="J259" s="10" t="str">
        <f>IF($A$252="","",IF(VLOOKUP($A$252,Samples!$A$3:$D$100,2,FALSE)='Intermediate Lookups'!$A8&amp;'Intermediate Lookups'!K$1,$A$252, ""))</f>
        <v/>
      </c>
      <c r="K259" s="10" t="str">
        <f>IF($A$252="","",IF(VLOOKUP($A$252,Samples!$A$3:$D$100,2,FALSE)='Intermediate Lookups'!$A8&amp;'Intermediate Lookups'!L$1,$A$252, ""))</f>
        <v/>
      </c>
      <c r="L259" s="10" t="str">
        <f>IF($A$252="","",IF(VLOOKUP($A$252,Samples!$A$3:$D$100,2,FALSE)='Intermediate Lookups'!$A8&amp;'Intermediate Lookups'!M$1,$A$252, ""))</f>
        <v/>
      </c>
    </row>
    <row r="260" spans="1:12" x14ac:dyDescent="0.25">
      <c r="A260" s="10" t="str">
        <f>IF($A$252="","",IF(VLOOKUP($A$252,Samples!$A$3:$D$100,2,FALSE)='Intermediate Lookups'!$A9&amp;'Intermediate Lookups'!B$1,$A$252, ""))</f>
        <v/>
      </c>
      <c r="B260" s="10" t="str">
        <f>IF($A$252="","",IF(VLOOKUP($A$252,Samples!$A$3:$D$100,2,FALSE)='Intermediate Lookups'!$A9&amp;'Intermediate Lookups'!C$1,$A$252, ""))</f>
        <v/>
      </c>
      <c r="C260" s="10" t="str">
        <f>IF($A$252="","",IF(VLOOKUP($A$252,Samples!$A$3:$D$100,2,FALSE)='Intermediate Lookups'!$A9&amp;'Intermediate Lookups'!D$1,$A$252, ""))</f>
        <v/>
      </c>
      <c r="D260" s="10" t="str">
        <f>IF($A$252="","",IF(VLOOKUP($A$252,Samples!$A$3:$D$100,2,FALSE)='Intermediate Lookups'!$A9&amp;'Intermediate Lookups'!E$1,$A$252, ""))</f>
        <v/>
      </c>
      <c r="E260" s="10" t="str">
        <f>IF($A$252="","",IF(VLOOKUP($A$252,Samples!$A$3:$D$100,2,FALSE)='Intermediate Lookups'!$A9&amp;'Intermediate Lookups'!F$1,$A$252, ""))</f>
        <v/>
      </c>
      <c r="F260" s="10" t="str">
        <f>IF($A$252="","",IF(VLOOKUP($A$252,Samples!$A$3:$D$100,2,FALSE)='Intermediate Lookups'!$A9&amp;'Intermediate Lookups'!G$1,$A$252, ""))</f>
        <v/>
      </c>
      <c r="G260" s="10" t="str">
        <f>IF($A$252="","",IF(VLOOKUP($A$252,Samples!$A$3:$D$100,2,FALSE)='Intermediate Lookups'!$A9&amp;'Intermediate Lookups'!H$1,$A$252, ""))</f>
        <v/>
      </c>
      <c r="H260" s="10" t="str">
        <f>IF($A$252="","",IF(VLOOKUP($A$252,Samples!$A$3:$D$100,2,FALSE)='Intermediate Lookups'!$A9&amp;'Intermediate Lookups'!I$1,$A$252, ""))</f>
        <v/>
      </c>
      <c r="I260" s="10" t="str">
        <f>IF($A$252="","",IF(VLOOKUP($A$252,Samples!$A$3:$D$100,2,FALSE)='Intermediate Lookups'!$A9&amp;'Intermediate Lookups'!J$1,$A$252, ""))</f>
        <v/>
      </c>
      <c r="J260" s="10" t="str">
        <f>IF($A$252="","",IF(VLOOKUP($A$252,Samples!$A$3:$D$100,2,FALSE)='Intermediate Lookups'!$A9&amp;'Intermediate Lookups'!K$1,$A$252, ""))</f>
        <v/>
      </c>
      <c r="K260" s="10" t="str">
        <f>IF($A$252="","",IF(VLOOKUP($A$252,Samples!$A$3:$D$100,2,FALSE)='Intermediate Lookups'!$A9&amp;'Intermediate Lookups'!L$1,$A$252, ""))</f>
        <v/>
      </c>
      <c r="L260" s="10" t="str">
        <f>IF($A$252="","",IF(VLOOKUP($A$252,Samples!$A$3:$D$100,2,FALSE)='Intermediate Lookups'!$A9&amp;'Intermediate Lookups'!M$1,$A$252, ""))</f>
        <v/>
      </c>
    </row>
    <row r="262" spans="1:12" x14ac:dyDescent="0.25">
      <c r="A262" t="str">
        <f>IF(ISBLANK(Samples!A29),IF(OR(A252="",A252=Samples!$A$100,ISBLANK(Samples!A100)),"",Samples!$A$100),Samples!A29)</f>
        <v/>
      </c>
      <c r="B262" t="str">
        <f>IF(A262="","",VLOOKUP(A262,Samples!$A$3:$D$100,4,FALSE))</f>
        <v/>
      </c>
    </row>
    <row r="263" spans="1:12" x14ac:dyDescent="0.25">
      <c r="A263" s="10" t="str">
        <f>IF($A$262="","",IF(VLOOKUP($A$262,Samples!$A$3:$D$100,2,FALSE)='Intermediate Lookups'!$A2&amp;'Intermediate Lookups'!B$1,$A$262, ""))</f>
        <v/>
      </c>
      <c r="B263" s="10" t="str">
        <f>IF($A$262="","",IF(VLOOKUP($A$262,Samples!$A$3:$D$100,2,FALSE)='Intermediate Lookups'!$A2&amp;'Intermediate Lookups'!C$1,$A$262, ""))</f>
        <v/>
      </c>
      <c r="C263" s="10" t="str">
        <f>IF($A$262="","",IF(VLOOKUP($A$262,Samples!$A$3:$D$100,2,FALSE)='Intermediate Lookups'!$A2&amp;'Intermediate Lookups'!D$1,$A$262, ""))</f>
        <v/>
      </c>
      <c r="D263" s="10" t="str">
        <f>IF($A$262="","",IF(VLOOKUP($A$262,Samples!$A$3:$D$100,2,FALSE)='Intermediate Lookups'!$A2&amp;'Intermediate Lookups'!E$1,$A$262, ""))</f>
        <v/>
      </c>
      <c r="E263" s="10" t="str">
        <f>IF($A$262="","",IF(VLOOKUP($A$262,Samples!$A$3:$D$100,2,FALSE)='Intermediate Lookups'!$A2&amp;'Intermediate Lookups'!F$1,$A$262, ""))</f>
        <v/>
      </c>
      <c r="F263" s="10" t="str">
        <f>IF($A$262="","",IF(VLOOKUP($A$262,Samples!$A$3:$D$100,2,FALSE)='Intermediate Lookups'!$A2&amp;'Intermediate Lookups'!G$1,$A$262, ""))</f>
        <v/>
      </c>
      <c r="G263" s="10" t="str">
        <f>IF($A$262="","",IF(VLOOKUP($A$262,Samples!$A$3:$D$100,2,FALSE)='Intermediate Lookups'!$A2&amp;'Intermediate Lookups'!H$1,$A$262, ""))</f>
        <v/>
      </c>
      <c r="H263" s="10" t="str">
        <f>IF($A$262="","",IF(VLOOKUP($A$262,Samples!$A$3:$D$100,2,FALSE)='Intermediate Lookups'!$A2&amp;'Intermediate Lookups'!I$1,$A$262, ""))</f>
        <v/>
      </c>
      <c r="I263" s="10" t="str">
        <f>IF($A$262="","",IF(VLOOKUP($A$262,Samples!$A$3:$D$100,2,FALSE)='Intermediate Lookups'!$A2&amp;'Intermediate Lookups'!J$1,$A$262, ""))</f>
        <v/>
      </c>
      <c r="J263" s="10" t="str">
        <f>IF($A$262="","",IF(VLOOKUP($A$262,Samples!$A$3:$D$100,2,FALSE)='Intermediate Lookups'!$A2&amp;'Intermediate Lookups'!K$1,$A$262, ""))</f>
        <v/>
      </c>
      <c r="K263" s="10" t="str">
        <f>IF($A$262="","",IF(VLOOKUP($A$262,Samples!$A$3:$D$100,2,FALSE)='Intermediate Lookups'!$A2&amp;'Intermediate Lookups'!L$1,$A$262, ""))</f>
        <v/>
      </c>
      <c r="L263" s="10" t="str">
        <f>IF($A$262="","",IF(VLOOKUP($A$262,Samples!$A$3:$D$100,2,FALSE)='Intermediate Lookups'!$A2&amp;'Intermediate Lookups'!M$1,$A$262, ""))</f>
        <v/>
      </c>
    </row>
    <row r="264" spans="1:12" x14ac:dyDescent="0.25">
      <c r="A264" s="10" t="str">
        <f>IF($A$262="","",IF(VLOOKUP($A$262,Samples!$A$3:$D$100,2,FALSE)='Intermediate Lookups'!$A3&amp;'Intermediate Lookups'!B$1,$A$262, ""))</f>
        <v/>
      </c>
      <c r="B264" s="10" t="str">
        <f>IF($A$262="","",IF(VLOOKUP($A$262,Samples!$A$3:$D$100,2,FALSE)='Intermediate Lookups'!$A3&amp;'Intermediate Lookups'!C$1,$A$262, ""))</f>
        <v/>
      </c>
      <c r="C264" s="10" t="str">
        <f>IF($A$262="","",IF(VLOOKUP($A$262,Samples!$A$3:$D$100,2,FALSE)='Intermediate Lookups'!$A3&amp;'Intermediate Lookups'!D$1,$A$262, ""))</f>
        <v/>
      </c>
      <c r="D264" s="10" t="str">
        <f>IF($A$262="","",IF(VLOOKUP($A$262,Samples!$A$3:$D$100,2,FALSE)='Intermediate Lookups'!$A3&amp;'Intermediate Lookups'!E$1,$A$262, ""))</f>
        <v/>
      </c>
      <c r="E264" s="10" t="str">
        <f>IF($A$262="","",IF(VLOOKUP($A$262,Samples!$A$3:$D$100,2,FALSE)='Intermediate Lookups'!$A3&amp;'Intermediate Lookups'!F$1,$A$262, ""))</f>
        <v/>
      </c>
      <c r="F264" s="10" t="str">
        <f>IF($A$262="","",IF(VLOOKUP($A$262,Samples!$A$3:$D$100,2,FALSE)='Intermediate Lookups'!$A3&amp;'Intermediate Lookups'!G$1,$A$262, ""))</f>
        <v/>
      </c>
      <c r="G264" s="10" t="str">
        <f>IF($A$262="","",IF(VLOOKUP($A$262,Samples!$A$3:$D$100,2,FALSE)='Intermediate Lookups'!$A3&amp;'Intermediate Lookups'!H$1,$A$262, ""))</f>
        <v/>
      </c>
      <c r="H264" s="10" t="str">
        <f>IF($A$262="","",IF(VLOOKUP($A$262,Samples!$A$3:$D$100,2,FALSE)='Intermediate Lookups'!$A3&amp;'Intermediate Lookups'!I$1,$A$262, ""))</f>
        <v/>
      </c>
      <c r="I264" s="10" t="str">
        <f>IF($A$262="","",IF(VLOOKUP($A$262,Samples!$A$3:$D$100,2,FALSE)='Intermediate Lookups'!$A3&amp;'Intermediate Lookups'!J$1,$A$262, ""))</f>
        <v/>
      </c>
      <c r="J264" s="10" t="str">
        <f>IF($A$262="","",IF(VLOOKUP($A$262,Samples!$A$3:$D$100,2,FALSE)='Intermediate Lookups'!$A3&amp;'Intermediate Lookups'!K$1,$A$262, ""))</f>
        <v/>
      </c>
      <c r="K264" s="10" t="str">
        <f>IF($A$262="","",IF(VLOOKUP($A$262,Samples!$A$3:$D$100,2,FALSE)='Intermediate Lookups'!$A3&amp;'Intermediate Lookups'!L$1,$A$262, ""))</f>
        <v/>
      </c>
      <c r="L264" s="10" t="str">
        <f>IF($A$262="","",IF(VLOOKUP($A$262,Samples!$A$3:$D$100,2,FALSE)='Intermediate Lookups'!$A3&amp;'Intermediate Lookups'!M$1,$A$262, ""))</f>
        <v/>
      </c>
    </row>
    <row r="265" spans="1:12" x14ac:dyDescent="0.25">
      <c r="A265" s="10" t="str">
        <f>IF($A$262="","",IF(VLOOKUP($A$262,Samples!$A$3:$D$100,2,FALSE)='Intermediate Lookups'!$A4&amp;'Intermediate Lookups'!B$1,$A$262, ""))</f>
        <v/>
      </c>
      <c r="B265" s="10" t="str">
        <f>IF($A$262="","",IF(VLOOKUP($A$262,Samples!$A$3:$D$100,2,FALSE)='Intermediate Lookups'!$A4&amp;'Intermediate Lookups'!C$1,$A$262, ""))</f>
        <v/>
      </c>
      <c r="C265" s="10" t="str">
        <f>IF($A$262="","",IF(VLOOKUP($A$262,Samples!$A$3:$D$100,2,FALSE)='Intermediate Lookups'!$A4&amp;'Intermediate Lookups'!D$1,$A$262, ""))</f>
        <v/>
      </c>
      <c r="D265" s="10" t="str">
        <f>IF($A$262="","",IF(VLOOKUP($A$262,Samples!$A$3:$D$100,2,FALSE)='Intermediate Lookups'!$A4&amp;'Intermediate Lookups'!E$1,$A$262, ""))</f>
        <v/>
      </c>
      <c r="E265" s="10" t="str">
        <f>IF($A$262="","",IF(VLOOKUP($A$262,Samples!$A$3:$D$100,2,FALSE)='Intermediate Lookups'!$A4&amp;'Intermediate Lookups'!F$1,$A$262, ""))</f>
        <v/>
      </c>
      <c r="F265" s="10" t="str">
        <f>IF($A$262="","",IF(VLOOKUP($A$262,Samples!$A$3:$D$100,2,FALSE)='Intermediate Lookups'!$A4&amp;'Intermediate Lookups'!G$1,$A$262, ""))</f>
        <v/>
      </c>
      <c r="G265" s="10" t="str">
        <f>IF($A$262="","",IF(VLOOKUP($A$262,Samples!$A$3:$D$100,2,FALSE)='Intermediate Lookups'!$A4&amp;'Intermediate Lookups'!H$1,$A$262, ""))</f>
        <v/>
      </c>
      <c r="H265" s="10" t="str">
        <f>IF($A$262="","",IF(VLOOKUP($A$262,Samples!$A$3:$D$100,2,FALSE)='Intermediate Lookups'!$A4&amp;'Intermediate Lookups'!I$1,$A$262, ""))</f>
        <v/>
      </c>
      <c r="I265" s="10" t="str">
        <f>IF($A$262="","",IF(VLOOKUP($A$262,Samples!$A$3:$D$100,2,FALSE)='Intermediate Lookups'!$A4&amp;'Intermediate Lookups'!J$1,$A$262, ""))</f>
        <v/>
      </c>
      <c r="J265" s="10" t="str">
        <f>IF($A$262="","",IF(VLOOKUP($A$262,Samples!$A$3:$D$100,2,FALSE)='Intermediate Lookups'!$A4&amp;'Intermediate Lookups'!K$1,$A$262, ""))</f>
        <v/>
      </c>
      <c r="K265" s="10" t="str">
        <f>IF($A$262="","",IF(VLOOKUP($A$262,Samples!$A$3:$D$100,2,FALSE)='Intermediate Lookups'!$A4&amp;'Intermediate Lookups'!L$1,$A$262, ""))</f>
        <v/>
      </c>
      <c r="L265" s="10" t="str">
        <f>IF($A$262="","",IF(VLOOKUP($A$262,Samples!$A$3:$D$100,2,FALSE)='Intermediate Lookups'!$A4&amp;'Intermediate Lookups'!M$1,$A$262, ""))</f>
        <v/>
      </c>
    </row>
    <row r="266" spans="1:12" x14ac:dyDescent="0.25">
      <c r="A266" s="10" t="str">
        <f>IF($A$262="","",IF(VLOOKUP($A$262,Samples!$A$3:$D$100,2,FALSE)='Intermediate Lookups'!$A5&amp;'Intermediate Lookups'!B$1,$A$262, ""))</f>
        <v/>
      </c>
      <c r="B266" s="10" t="str">
        <f>IF($A$262="","",IF(VLOOKUP($A$262,Samples!$A$3:$D$100,2,FALSE)='Intermediate Lookups'!$A5&amp;'Intermediate Lookups'!C$1,$A$262, ""))</f>
        <v/>
      </c>
      <c r="C266" s="10" t="str">
        <f>IF($A$262="","",IF(VLOOKUP($A$262,Samples!$A$3:$D$100,2,FALSE)='Intermediate Lookups'!$A5&amp;'Intermediate Lookups'!D$1,$A$262, ""))</f>
        <v/>
      </c>
      <c r="D266" s="10" t="str">
        <f>IF($A$262="","",IF(VLOOKUP($A$262,Samples!$A$3:$D$100,2,FALSE)='Intermediate Lookups'!$A5&amp;'Intermediate Lookups'!E$1,$A$262, ""))</f>
        <v/>
      </c>
      <c r="E266" s="10" t="str">
        <f>IF($A$262="","",IF(VLOOKUP($A$262,Samples!$A$3:$D$100,2,FALSE)='Intermediate Lookups'!$A5&amp;'Intermediate Lookups'!F$1,$A$262, ""))</f>
        <v/>
      </c>
      <c r="F266" s="10" t="str">
        <f>IF($A$262="","",IF(VLOOKUP($A$262,Samples!$A$3:$D$100,2,FALSE)='Intermediate Lookups'!$A5&amp;'Intermediate Lookups'!G$1,$A$262, ""))</f>
        <v/>
      </c>
      <c r="G266" s="10" t="str">
        <f>IF($A$262="","",IF(VLOOKUP($A$262,Samples!$A$3:$D$100,2,FALSE)='Intermediate Lookups'!$A5&amp;'Intermediate Lookups'!H$1,$A$262, ""))</f>
        <v/>
      </c>
      <c r="H266" s="10" t="str">
        <f>IF($A$262="","",IF(VLOOKUP($A$262,Samples!$A$3:$D$100,2,FALSE)='Intermediate Lookups'!$A5&amp;'Intermediate Lookups'!I$1,$A$262, ""))</f>
        <v/>
      </c>
      <c r="I266" s="10" t="str">
        <f>IF($A$262="","",IF(VLOOKUP($A$262,Samples!$A$3:$D$100,2,FALSE)='Intermediate Lookups'!$A5&amp;'Intermediate Lookups'!J$1,$A$262, ""))</f>
        <v/>
      </c>
      <c r="J266" s="10" t="str">
        <f>IF($A$262="","",IF(VLOOKUP($A$262,Samples!$A$3:$D$100,2,FALSE)='Intermediate Lookups'!$A5&amp;'Intermediate Lookups'!K$1,$A$262, ""))</f>
        <v/>
      </c>
      <c r="K266" s="10" t="str">
        <f>IF($A$262="","",IF(VLOOKUP($A$262,Samples!$A$3:$D$100,2,FALSE)='Intermediate Lookups'!$A5&amp;'Intermediate Lookups'!L$1,$A$262, ""))</f>
        <v/>
      </c>
      <c r="L266" s="10" t="str">
        <f>IF($A$262="","",IF(VLOOKUP($A$262,Samples!$A$3:$D$100,2,FALSE)='Intermediate Lookups'!$A5&amp;'Intermediate Lookups'!M$1,$A$262, ""))</f>
        <v/>
      </c>
    </row>
    <row r="267" spans="1:12" x14ac:dyDescent="0.25">
      <c r="A267" s="10" t="str">
        <f>IF($A$262="","",IF(VLOOKUP($A$262,Samples!$A$3:$D$100,2,FALSE)='Intermediate Lookups'!$A6&amp;'Intermediate Lookups'!B$1,$A$262, ""))</f>
        <v/>
      </c>
      <c r="B267" s="10" t="str">
        <f>IF($A$262="","",IF(VLOOKUP($A$262,Samples!$A$3:$D$100,2,FALSE)='Intermediate Lookups'!$A6&amp;'Intermediate Lookups'!C$1,$A$262, ""))</f>
        <v/>
      </c>
      <c r="C267" s="10" t="str">
        <f>IF($A$262="","",IF(VLOOKUP($A$262,Samples!$A$3:$D$100,2,FALSE)='Intermediate Lookups'!$A6&amp;'Intermediate Lookups'!D$1,$A$262, ""))</f>
        <v/>
      </c>
      <c r="D267" s="10" t="str">
        <f>IF($A$262="","",IF(VLOOKUP($A$262,Samples!$A$3:$D$100,2,FALSE)='Intermediate Lookups'!$A6&amp;'Intermediate Lookups'!E$1,$A$262, ""))</f>
        <v/>
      </c>
      <c r="E267" s="10" t="str">
        <f>IF($A$262="","",IF(VLOOKUP($A$262,Samples!$A$3:$D$100,2,FALSE)='Intermediate Lookups'!$A6&amp;'Intermediate Lookups'!F$1,$A$262, ""))</f>
        <v/>
      </c>
      <c r="F267" s="10" t="str">
        <f>IF($A$262="","",IF(VLOOKUP($A$262,Samples!$A$3:$D$100,2,FALSE)='Intermediate Lookups'!$A6&amp;'Intermediate Lookups'!G$1,$A$262, ""))</f>
        <v/>
      </c>
      <c r="G267" s="10" t="str">
        <f>IF($A$262="","",IF(VLOOKUP($A$262,Samples!$A$3:$D$100,2,FALSE)='Intermediate Lookups'!$A6&amp;'Intermediate Lookups'!H$1,$A$262, ""))</f>
        <v/>
      </c>
      <c r="H267" s="10" t="str">
        <f>IF($A$262="","",IF(VLOOKUP($A$262,Samples!$A$3:$D$100,2,FALSE)='Intermediate Lookups'!$A6&amp;'Intermediate Lookups'!I$1,$A$262, ""))</f>
        <v/>
      </c>
      <c r="I267" s="10" t="str">
        <f>IF($A$262="","",IF(VLOOKUP($A$262,Samples!$A$3:$D$100,2,FALSE)='Intermediate Lookups'!$A6&amp;'Intermediate Lookups'!J$1,$A$262, ""))</f>
        <v/>
      </c>
      <c r="J267" s="10" t="str">
        <f>IF($A$262="","",IF(VLOOKUP($A$262,Samples!$A$3:$D$100,2,FALSE)='Intermediate Lookups'!$A6&amp;'Intermediate Lookups'!K$1,$A$262, ""))</f>
        <v/>
      </c>
      <c r="K267" s="10" t="str">
        <f>IF($A$262="","",IF(VLOOKUP($A$262,Samples!$A$3:$D$100,2,FALSE)='Intermediate Lookups'!$A6&amp;'Intermediate Lookups'!L$1,$A$262, ""))</f>
        <v/>
      </c>
      <c r="L267" s="10" t="str">
        <f>IF($A$262="","",IF(VLOOKUP($A$262,Samples!$A$3:$D$100,2,FALSE)='Intermediate Lookups'!$A6&amp;'Intermediate Lookups'!M$1,$A$262, ""))</f>
        <v/>
      </c>
    </row>
    <row r="268" spans="1:12" x14ac:dyDescent="0.25">
      <c r="A268" s="10" t="str">
        <f>IF($A$262="","",IF(VLOOKUP($A$262,Samples!$A$3:$D$100,2,FALSE)='Intermediate Lookups'!$A7&amp;'Intermediate Lookups'!B$1,$A$262, ""))</f>
        <v/>
      </c>
      <c r="B268" s="10" t="str">
        <f>IF($A$262="","",IF(VLOOKUP($A$262,Samples!$A$3:$D$100,2,FALSE)='Intermediate Lookups'!$A7&amp;'Intermediate Lookups'!C$1,$A$262, ""))</f>
        <v/>
      </c>
      <c r="C268" s="10" t="str">
        <f>IF($A$262="","",IF(VLOOKUP($A$262,Samples!$A$3:$D$100,2,FALSE)='Intermediate Lookups'!$A7&amp;'Intermediate Lookups'!D$1,$A$262, ""))</f>
        <v/>
      </c>
      <c r="D268" s="10" t="str">
        <f>IF($A$262="","",IF(VLOOKUP($A$262,Samples!$A$3:$D$100,2,FALSE)='Intermediate Lookups'!$A7&amp;'Intermediate Lookups'!E$1,$A$262, ""))</f>
        <v/>
      </c>
      <c r="E268" s="10" t="str">
        <f>IF($A$262="","",IF(VLOOKUP($A$262,Samples!$A$3:$D$100,2,FALSE)='Intermediate Lookups'!$A7&amp;'Intermediate Lookups'!F$1,$A$262, ""))</f>
        <v/>
      </c>
      <c r="F268" s="10" t="str">
        <f>IF($A$262="","",IF(VLOOKUP($A$262,Samples!$A$3:$D$100,2,FALSE)='Intermediate Lookups'!$A7&amp;'Intermediate Lookups'!G$1,$A$262, ""))</f>
        <v/>
      </c>
      <c r="G268" s="10" t="str">
        <f>IF($A$262="","",IF(VLOOKUP($A$262,Samples!$A$3:$D$100,2,FALSE)='Intermediate Lookups'!$A7&amp;'Intermediate Lookups'!H$1,$A$262, ""))</f>
        <v/>
      </c>
      <c r="H268" s="10" t="str">
        <f>IF($A$262="","",IF(VLOOKUP($A$262,Samples!$A$3:$D$100,2,FALSE)='Intermediate Lookups'!$A7&amp;'Intermediate Lookups'!I$1,$A$262, ""))</f>
        <v/>
      </c>
      <c r="I268" s="10" t="str">
        <f>IF($A$262="","",IF(VLOOKUP($A$262,Samples!$A$3:$D$100,2,FALSE)='Intermediate Lookups'!$A7&amp;'Intermediate Lookups'!J$1,$A$262, ""))</f>
        <v/>
      </c>
      <c r="J268" s="10" t="str">
        <f>IF($A$262="","",IF(VLOOKUP($A$262,Samples!$A$3:$D$100,2,FALSE)='Intermediate Lookups'!$A7&amp;'Intermediate Lookups'!K$1,$A$262, ""))</f>
        <v/>
      </c>
      <c r="K268" s="10" t="str">
        <f>IF($A$262="","",IF(VLOOKUP($A$262,Samples!$A$3:$D$100,2,FALSE)='Intermediate Lookups'!$A7&amp;'Intermediate Lookups'!L$1,$A$262, ""))</f>
        <v/>
      </c>
      <c r="L268" s="10" t="str">
        <f>IF($A$262="","",IF(VLOOKUP($A$262,Samples!$A$3:$D$100,2,FALSE)='Intermediate Lookups'!$A7&amp;'Intermediate Lookups'!M$1,$A$262, ""))</f>
        <v/>
      </c>
    </row>
    <row r="269" spans="1:12" x14ac:dyDescent="0.25">
      <c r="A269" s="10" t="str">
        <f>IF($A$262="","",IF(VLOOKUP($A$262,Samples!$A$3:$D$100,2,FALSE)='Intermediate Lookups'!$A8&amp;'Intermediate Lookups'!B$1,$A$262, ""))</f>
        <v/>
      </c>
      <c r="B269" s="10" t="str">
        <f>IF($A$262="","",IF(VLOOKUP($A$262,Samples!$A$3:$D$100,2,FALSE)='Intermediate Lookups'!$A8&amp;'Intermediate Lookups'!C$1,$A$262, ""))</f>
        <v/>
      </c>
      <c r="C269" s="10" t="str">
        <f>IF($A$262="","",IF(VLOOKUP($A$262,Samples!$A$3:$D$100,2,FALSE)='Intermediate Lookups'!$A8&amp;'Intermediate Lookups'!D$1,$A$262, ""))</f>
        <v/>
      </c>
      <c r="D269" s="10" t="str">
        <f>IF($A$262="","",IF(VLOOKUP($A$262,Samples!$A$3:$D$100,2,FALSE)='Intermediate Lookups'!$A8&amp;'Intermediate Lookups'!E$1,$A$262, ""))</f>
        <v/>
      </c>
      <c r="E269" s="10" t="str">
        <f>IF($A$262="","",IF(VLOOKUP($A$262,Samples!$A$3:$D$100,2,FALSE)='Intermediate Lookups'!$A8&amp;'Intermediate Lookups'!F$1,$A$262, ""))</f>
        <v/>
      </c>
      <c r="F269" s="10" t="str">
        <f>IF($A$262="","",IF(VLOOKUP($A$262,Samples!$A$3:$D$100,2,FALSE)='Intermediate Lookups'!$A8&amp;'Intermediate Lookups'!G$1,$A$262, ""))</f>
        <v/>
      </c>
      <c r="G269" s="10" t="str">
        <f>IF($A$262="","",IF(VLOOKUP($A$262,Samples!$A$3:$D$100,2,FALSE)='Intermediate Lookups'!$A8&amp;'Intermediate Lookups'!H$1,$A$262, ""))</f>
        <v/>
      </c>
      <c r="H269" s="10" t="str">
        <f>IF($A$262="","",IF(VLOOKUP($A$262,Samples!$A$3:$D$100,2,FALSE)='Intermediate Lookups'!$A8&amp;'Intermediate Lookups'!I$1,$A$262, ""))</f>
        <v/>
      </c>
      <c r="I269" s="10" t="str">
        <f>IF($A$262="","",IF(VLOOKUP($A$262,Samples!$A$3:$D$100,2,FALSE)='Intermediate Lookups'!$A8&amp;'Intermediate Lookups'!J$1,$A$262, ""))</f>
        <v/>
      </c>
      <c r="J269" s="10" t="str">
        <f>IF($A$262="","",IF(VLOOKUP($A$262,Samples!$A$3:$D$100,2,FALSE)='Intermediate Lookups'!$A8&amp;'Intermediate Lookups'!K$1,$A$262, ""))</f>
        <v/>
      </c>
      <c r="K269" s="10" t="str">
        <f>IF($A$262="","",IF(VLOOKUP($A$262,Samples!$A$3:$D$100,2,FALSE)='Intermediate Lookups'!$A8&amp;'Intermediate Lookups'!L$1,$A$262, ""))</f>
        <v/>
      </c>
      <c r="L269" s="10" t="str">
        <f>IF($A$262="","",IF(VLOOKUP($A$262,Samples!$A$3:$D$100,2,FALSE)='Intermediate Lookups'!$A8&amp;'Intermediate Lookups'!M$1,$A$262, ""))</f>
        <v/>
      </c>
    </row>
    <row r="270" spans="1:12" x14ac:dyDescent="0.25">
      <c r="A270" s="10" t="str">
        <f>IF($A$262="","",IF(VLOOKUP($A$262,Samples!$A$3:$D$100,2,FALSE)='Intermediate Lookups'!$A9&amp;'Intermediate Lookups'!B$1,$A$262, ""))</f>
        <v/>
      </c>
      <c r="B270" s="10" t="str">
        <f>IF($A$262="","",IF(VLOOKUP($A$262,Samples!$A$3:$D$100,2,FALSE)='Intermediate Lookups'!$A9&amp;'Intermediate Lookups'!C$1,$A$262, ""))</f>
        <v/>
      </c>
      <c r="C270" s="10" t="str">
        <f>IF($A$262="","",IF(VLOOKUP($A$262,Samples!$A$3:$D$100,2,FALSE)='Intermediate Lookups'!$A9&amp;'Intermediate Lookups'!D$1,$A$262, ""))</f>
        <v/>
      </c>
      <c r="D270" s="10" t="str">
        <f>IF($A$262="","",IF(VLOOKUP($A$262,Samples!$A$3:$D$100,2,FALSE)='Intermediate Lookups'!$A9&amp;'Intermediate Lookups'!E$1,$A$262, ""))</f>
        <v/>
      </c>
      <c r="E270" s="10" t="str">
        <f>IF($A$262="","",IF(VLOOKUP($A$262,Samples!$A$3:$D$100,2,FALSE)='Intermediate Lookups'!$A9&amp;'Intermediate Lookups'!F$1,$A$262, ""))</f>
        <v/>
      </c>
      <c r="F270" s="10" t="str">
        <f>IF($A$262="","",IF(VLOOKUP($A$262,Samples!$A$3:$D$100,2,FALSE)='Intermediate Lookups'!$A9&amp;'Intermediate Lookups'!G$1,$A$262, ""))</f>
        <v/>
      </c>
      <c r="G270" s="10" t="str">
        <f>IF($A$262="","",IF(VLOOKUP($A$262,Samples!$A$3:$D$100,2,FALSE)='Intermediate Lookups'!$A9&amp;'Intermediate Lookups'!H$1,$A$262, ""))</f>
        <v/>
      </c>
      <c r="H270" s="10" t="str">
        <f>IF($A$262="","",IF(VLOOKUP($A$262,Samples!$A$3:$D$100,2,FALSE)='Intermediate Lookups'!$A9&amp;'Intermediate Lookups'!I$1,$A$262, ""))</f>
        <v/>
      </c>
      <c r="I270" s="10" t="str">
        <f>IF($A$262="","",IF(VLOOKUP($A$262,Samples!$A$3:$D$100,2,FALSE)='Intermediate Lookups'!$A9&amp;'Intermediate Lookups'!J$1,$A$262, ""))</f>
        <v/>
      </c>
      <c r="J270" s="10" t="str">
        <f>IF($A$262="","",IF(VLOOKUP($A$262,Samples!$A$3:$D$100,2,FALSE)='Intermediate Lookups'!$A9&amp;'Intermediate Lookups'!K$1,$A$262, ""))</f>
        <v/>
      </c>
      <c r="K270" s="10" t="str">
        <f>IF($A$262="","",IF(VLOOKUP($A$262,Samples!$A$3:$D$100,2,FALSE)='Intermediate Lookups'!$A9&amp;'Intermediate Lookups'!L$1,$A$262, ""))</f>
        <v/>
      </c>
      <c r="L270" s="10" t="str">
        <f>IF($A$262="","",IF(VLOOKUP($A$262,Samples!$A$3:$D$100,2,FALSE)='Intermediate Lookups'!$A9&amp;'Intermediate Lookups'!M$1,$A$262, ""))</f>
        <v/>
      </c>
    </row>
    <row r="272" spans="1:12" x14ac:dyDescent="0.25">
      <c r="A272" t="str">
        <f>IF(ISBLANK(Samples!A30),IF(OR(A262="",A262=Samples!$A$100,ISBLANK(Samples!A100)),"",Samples!$A$100),Samples!A30)</f>
        <v/>
      </c>
      <c r="B272" t="str">
        <f>IF(A272="","",VLOOKUP(A272,Samples!$A$3:$D$100,4,FALSE))</f>
        <v/>
      </c>
    </row>
    <row r="273" spans="1:12" x14ac:dyDescent="0.25">
      <c r="A273" s="10" t="str">
        <f>IF($A$272="","",IF(VLOOKUP($A$272,Samples!$A$3:$D$100,2,FALSE)='Intermediate Lookups'!$A2&amp;'Intermediate Lookups'!B$1,$A$272, ""))</f>
        <v/>
      </c>
      <c r="B273" s="10" t="str">
        <f>IF($A$272="","",IF(VLOOKUP($A$272,Samples!$A$3:$D$100,2,FALSE)='Intermediate Lookups'!$A2&amp;'Intermediate Lookups'!C$1,$A$272, ""))</f>
        <v/>
      </c>
      <c r="C273" s="10" t="str">
        <f>IF($A$272="","",IF(VLOOKUP($A$272,Samples!$A$3:$D$100,2,FALSE)='Intermediate Lookups'!$A2&amp;'Intermediate Lookups'!D$1,$A$272, ""))</f>
        <v/>
      </c>
      <c r="D273" s="10" t="str">
        <f>IF($A$272="","",IF(VLOOKUP($A$272,Samples!$A$3:$D$100,2,FALSE)='Intermediate Lookups'!$A2&amp;'Intermediate Lookups'!E$1,$A$272, ""))</f>
        <v/>
      </c>
      <c r="E273" s="10" t="str">
        <f>IF($A$272="","",IF(VLOOKUP($A$272,Samples!$A$3:$D$100,2,FALSE)='Intermediate Lookups'!$A2&amp;'Intermediate Lookups'!F$1,$A$272, ""))</f>
        <v/>
      </c>
      <c r="F273" s="10" t="str">
        <f>IF($A$272="","",IF(VLOOKUP($A$272,Samples!$A$3:$D$100,2,FALSE)='Intermediate Lookups'!$A2&amp;'Intermediate Lookups'!G$1,$A$272, ""))</f>
        <v/>
      </c>
      <c r="G273" s="10" t="str">
        <f>IF($A$272="","",IF(VLOOKUP($A$272,Samples!$A$3:$D$100,2,FALSE)='Intermediate Lookups'!$A2&amp;'Intermediate Lookups'!H$1,$A$272, ""))</f>
        <v/>
      </c>
      <c r="H273" s="10" t="str">
        <f>IF($A$272="","",IF(VLOOKUP($A$272,Samples!$A$3:$D$100,2,FALSE)='Intermediate Lookups'!$A2&amp;'Intermediate Lookups'!I$1,$A$272, ""))</f>
        <v/>
      </c>
      <c r="I273" s="10" t="str">
        <f>IF($A$272="","",IF(VLOOKUP($A$272,Samples!$A$3:$D$100,2,FALSE)='Intermediate Lookups'!$A2&amp;'Intermediate Lookups'!J$1,$A$272, ""))</f>
        <v/>
      </c>
      <c r="J273" s="10" t="str">
        <f>IF($A$272="","",IF(VLOOKUP($A$272,Samples!$A$3:$D$100,2,FALSE)='Intermediate Lookups'!$A2&amp;'Intermediate Lookups'!K$1,$A$272, ""))</f>
        <v/>
      </c>
      <c r="K273" s="10" t="str">
        <f>IF($A$272="","",IF(VLOOKUP($A$272,Samples!$A$3:$D$100,2,FALSE)='Intermediate Lookups'!$A2&amp;'Intermediate Lookups'!L$1,$A$272, ""))</f>
        <v/>
      </c>
      <c r="L273" s="10" t="str">
        <f>IF($A$272="","",IF(VLOOKUP($A$272,Samples!$A$3:$D$100,2,FALSE)='Intermediate Lookups'!$A2&amp;'Intermediate Lookups'!M$1,$A$272, ""))</f>
        <v/>
      </c>
    </row>
    <row r="274" spans="1:12" x14ac:dyDescent="0.25">
      <c r="A274" s="10" t="str">
        <f>IF($A$272="","",IF(VLOOKUP($A$272,Samples!$A$3:$D$100,2,FALSE)='Intermediate Lookups'!$A3&amp;'Intermediate Lookups'!B$1,$A$272, ""))</f>
        <v/>
      </c>
      <c r="B274" s="10" t="str">
        <f>IF($A$272="","",IF(VLOOKUP($A$272,Samples!$A$3:$D$100,2,FALSE)='Intermediate Lookups'!$A3&amp;'Intermediate Lookups'!C$1,$A$272, ""))</f>
        <v/>
      </c>
      <c r="C274" s="10" t="str">
        <f>IF($A$272="","",IF(VLOOKUP($A$272,Samples!$A$3:$D$100,2,FALSE)='Intermediate Lookups'!$A3&amp;'Intermediate Lookups'!D$1,$A$272, ""))</f>
        <v/>
      </c>
      <c r="D274" s="10" t="str">
        <f>IF($A$272="","",IF(VLOOKUP($A$272,Samples!$A$3:$D$100,2,FALSE)='Intermediate Lookups'!$A3&amp;'Intermediate Lookups'!E$1,$A$272, ""))</f>
        <v/>
      </c>
      <c r="E274" s="10" t="str">
        <f>IF($A$272="","",IF(VLOOKUP($A$272,Samples!$A$3:$D$100,2,FALSE)='Intermediate Lookups'!$A3&amp;'Intermediate Lookups'!F$1,$A$272, ""))</f>
        <v/>
      </c>
      <c r="F274" s="10" t="str">
        <f>IF($A$272="","",IF(VLOOKUP($A$272,Samples!$A$3:$D$100,2,FALSE)='Intermediate Lookups'!$A3&amp;'Intermediate Lookups'!G$1,$A$272, ""))</f>
        <v/>
      </c>
      <c r="G274" s="10" t="str">
        <f>IF($A$272="","",IF(VLOOKUP($A$272,Samples!$A$3:$D$100,2,FALSE)='Intermediate Lookups'!$A3&amp;'Intermediate Lookups'!H$1,$A$272, ""))</f>
        <v/>
      </c>
      <c r="H274" s="10" t="str">
        <f>IF($A$272="","",IF(VLOOKUP($A$272,Samples!$A$3:$D$100,2,FALSE)='Intermediate Lookups'!$A3&amp;'Intermediate Lookups'!I$1,$A$272, ""))</f>
        <v/>
      </c>
      <c r="I274" s="10" t="str">
        <f>IF($A$272="","",IF(VLOOKUP($A$272,Samples!$A$3:$D$100,2,FALSE)='Intermediate Lookups'!$A3&amp;'Intermediate Lookups'!J$1,$A$272, ""))</f>
        <v/>
      </c>
      <c r="J274" s="10" t="str">
        <f>IF($A$272="","",IF(VLOOKUP($A$272,Samples!$A$3:$D$100,2,FALSE)='Intermediate Lookups'!$A3&amp;'Intermediate Lookups'!K$1,$A$272, ""))</f>
        <v/>
      </c>
      <c r="K274" s="10" t="str">
        <f>IF($A$272="","",IF(VLOOKUP($A$272,Samples!$A$3:$D$100,2,FALSE)='Intermediate Lookups'!$A3&amp;'Intermediate Lookups'!L$1,$A$272, ""))</f>
        <v/>
      </c>
      <c r="L274" s="10" t="str">
        <f>IF($A$272="","",IF(VLOOKUP($A$272,Samples!$A$3:$D$100,2,FALSE)='Intermediate Lookups'!$A3&amp;'Intermediate Lookups'!M$1,$A$272, ""))</f>
        <v/>
      </c>
    </row>
    <row r="275" spans="1:12" x14ac:dyDescent="0.25">
      <c r="A275" s="10" t="str">
        <f>IF($A$272="","",IF(VLOOKUP($A$272,Samples!$A$3:$D$100,2,FALSE)='Intermediate Lookups'!$A4&amp;'Intermediate Lookups'!B$1,$A$272, ""))</f>
        <v/>
      </c>
      <c r="B275" s="10" t="str">
        <f>IF($A$272="","",IF(VLOOKUP($A$272,Samples!$A$3:$D$100,2,FALSE)='Intermediate Lookups'!$A4&amp;'Intermediate Lookups'!C$1,$A$272, ""))</f>
        <v/>
      </c>
      <c r="C275" s="10" t="str">
        <f>IF($A$272="","",IF(VLOOKUP($A$272,Samples!$A$3:$D$100,2,FALSE)='Intermediate Lookups'!$A4&amp;'Intermediate Lookups'!D$1,$A$272, ""))</f>
        <v/>
      </c>
      <c r="D275" s="10" t="str">
        <f>IF($A$272="","",IF(VLOOKUP($A$272,Samples!$A$3:$D$100,2,FALSE)='Intermediate Lookups'!$A4&amp;'Intermediate Lookups'!E$1,$A$272, ""))</f>
        <v/>
      </c>
      <c r="E275" s="10" t="str">
        <f>IF($A$272="","",IF(VLOOKUP($A$272,Samples!$A$3:$D$100,2,FALSE)='Intermediate Lookups'!$A4&amp;'Intermediate Lookups'!F$1,$A$272, ""))</f>
        <v/>
      </c>
      <c r="F275" s="10" t="str">
        <f>IF($A$272="","",IF(VLOOKUP($A$272,Samples!$A$3:$D$100,2,FALSE)='Intermediate Lookups'!$A4&amp;'Intermediate Lookups'!G$1,$A$272, ""))</f>
        <v/>
      </c>
      <c r="G275" s="10" t="str">
        <f>IF($A$272="","",IF(VLOOKUP($A$272,Samples!$A$3:$D$100,2,FALSE)='Intermediate Lookups'!$A4&amp;'Intermediate Lookups'!H$1,$A$272, ""))</f>
        <v/>
      </c>
      <c r="H275" s="10" t="str">
        <f>IF($A$272="","",IF(VLOOKUP($A$272,Samples!$A$3:$D$100,2,FALSE)='Intermediate Lookups'!$A4&amp;'Intermediate Lookups'!I$1,$A$272, ""))</f>
        <v/>
      </c>
      <c r="I275" s="10" t="str">
        <f>IF($A$272="","",IF(VLOOKUP($A$272,Samples!$A$3:$D$100,2,FALSE)='Intermediate Lookups'!$A4&amp;'Intermediate Lookups'!J$1,$A$272, ""))</f>
        <v/>
      </c>
      <c r="J275" s="10" t="str">
        <f>IF($A$272="","",IF(VLOOKUP($A$272,Samples!$A$3:$D$100,2,FALSE)='Intermediate Lookups'!$A4&amp;'Intermediate Lookups'!K$1,$A$272, ""))</f>
        <v/>
      </c>
      <c r="K275" s="10" t="str">
        <f>IF($A$272="","",IF(VLOOKUP($A$272,Samples!$A$3:$D$100,2,FALSE)='Intermediate Lookups'!$A4&amp;'Intermediate Lookups'!L$1,$A$272, ""))</f>
        <v/>
      </c>
      <c r="L275" s="10" t="str">
        <f>IF($A$272="","",IF(VLOOKUP($A$272,Samples!$A$3:$D$100,2,FALSE)='Intermediate Lookups'!$A4&amp;'Intermediate Lookups'!M$1,$A$272, ""))</f>
        <v/>
      </c>
    </row>
    <row r="276" spans="1:12" x14ac:dyDescent="0.25">
      <c r="A276" s="10" t="str">
        <f>IF($A$272="","",IF(VLOOKUP($A$272,Samples!$A$3:$D$100,2,FALSE)='Intermediate Lookups'!$A5&amp;'Intermediate Lookups'!B$1,$A$272, ""))</f>
        <v/>
      </c>
      <c r="B276" s="10" t="str">
        <f>IF($A$272="","",IF(VLOOKUP($A$272,Samples!$A$3:$D$100,2,FALSE)='Intermediate Lookups'!$A5&amp;'Intermediate Lookups'!C$1,$A$272, ""))</f>
        <v/>
      </c>
      <c r="C276" s="10" t="str">
        <f>IF($A$272="","",IF(VLOOKUP($A$272,Samples!$A$3:$D$100,2,FALSE)='Intermediate Lookups'!$A5&amp;'Intermediate Lookups'!D$1,$A$272, ""))</f>
        <v/>
      </c>
      <c r="D276" s="10" t="str">
        <f>IF($A$272="","",IF(VLOOKUP($A$272,Samples!$A$3:$D$100,2,FALSE)='Intermediate Lookups'!$A5&amp;'Intermediate Lookups'!E$1,$A$272, ""))</f>
        <v/>
      </c>
      <c r="E276" s="10" t="str">
        <f>IF($A$272="","",IF(VLOOKUP($A$272,Samples!$A$3:$D$100,2,FALSE)='Intermediate Lookups'!$A5&amp;'Intermediate Lookups'!F$1,$A$272, ""))</f>
        <v/>
      </c>
      <c r="F276" s="10" t="str">
        <f>IF($A$272="","",IF(VLOOKUP($A$272,Samples!$A$3:$D$100,2,FALSE)='Intermediate Lookups'!$A5&amp;'Intermediate Lookups'!G$1,$A$272, ""))</f>
        <v/>
      </c>
      <c r="G276" s="10" t="str">
        <f>IF($A$272="","",IF(VLOOKUP($A$272,Samples!$A$3:$D$100,2,FALSE)='Intermediate Lookups'!$A5&amp;'Intermediate Lookups'!H$1,$A$272, ""))</f>
        <v/>
      </c>
      <c r="H276" s="10" t="str">
        <f>IF($A$272="","",IF(VLOOKUP($A$272,Samples!$A$3:$D$100,2,FALSE)='Intermediate Lookups'!$A5&amp;'Intermediate Lookups'!I$1,$A$272, ""))</f>
        <v/>
      </c>
      <c r="I276" s="10" t="str">
        <f>IF($A$272="","",IF(VLOOKUP($A$272,Samples!$A$3:$D$100,2,FALSE)='Intermediate Lookups'!$A5&amp;'Intermediate Lookups'!J$1,$A$272, ""))</f>
        <v/>
      </c>
      <c r="J276" s="10" t="str">
        <f>IF($A$272="","",IF(VLOOKUP($A$272,Samples!$A$3:$D$100,2,FALSE)='Intermediate Lookups'!$A5&amp;'Intermediate Lookups'!K$1,$A$272, ""))</f>
        <v/>
      </c>
      <c r="K276" s="10" t="str">
        <f>IF($A$272="","",IF(VLOOKUP($A$272,Samples!$A$3:$D$100,2,FALSE)='Intermediate Lookups'!$A5&amp;'Intermediate Lookups'!L$1,$A$272, ""))</f>
        <v/>
      </c>
      <c r="L276" s="10" t="str">
        <f>IF($A$272="","",IF(VLOOKUP($A$272,Samples!$A$3:$D$100,2,FALSE)='Intermediate Lookups'!$A5&amp;'Intermediate Lookups'!M$1,$A$272, ""))</f>
        <v/>
      </c>
    </row>
    <row r="277" spans="1:12" x14ac:dyDescent="0.25">
      <c r="A277" s="10" t="str">
        <f>IF($A$272="","",IF(VLOOKUP($A$272,Samples!$A$3:$D$100,2,FALSE)='Intermediate Lookups'!$A6&amp;'Intermediate Lookups'!B$1,$A$272, ""))</f>
        <v/>
      </c>
      <c r="B277" s="10" t="str">
        <f>IF($A$272="","",IF(VLOOKUP($A$272,Samples!$A$3:$D$100,2,FALSE)='Intermediate Lookups'!$A6&amp;'Intermediate Lookups'!C$1,$A$272, ""))</f>
        <v/>
      </c>
      <c r="C277" s="10" t="str">
        <f>IF($A$272="","",IF(VLOOKUP($A$272,Samples!$A$3:$D$100,2,FALSE)='Intermediate Lookups'!$A6&amp;'Intermediate Lookups'!D$1,$A$272, ""))</f>
        <v/>
      </c>
      <c r="D277" s="10" t="str">
        <f>IF($A$272="","",IF(VLOOKUP($A$272,Samples!$A$3:$D$100,2,FALSE)='Intermediate Lookups'!$A6&amp;'Intermediate Lookups'!E$1,$A$272, ""))</f>
        <v/>
      </c>
      <c r="E277" s="10" t="str">
        <f>IF($A$272="","",IF(VLOOKUP($A$272,Samples!$A$3:$D$100,2,FALSE)='Intermediate Lookups'!$A6&amp;'Intermediate Lookups'!F$1,$A$272, ""))</f>
        <v/>
      </c>
      <c r="F277" s="10" t="str">
        <f>IF($A$272="","",IF(VLOOKUP($A$272,Samples!$A$3:$D$100,2,FALSE)='Intermediate Lookups'!$A6&amp;'Intermediate Lookups'!G$1,$A$272, ""))</f>
        <v/>
      </c>
      <c r="G277" s="10" t="str">
        <f>IF($A$272="","",IF(VLOOKUP($A$272,Samples!$A$3:$D$100,2,FALSE)='Intermediate Lookups'!$A6&amp;'Intermediate Lookups'!H$1,$A$272, ""))</f>
        <v/>
      </c>
      <c r="H277" s="10" t="str">
        <f>IF($A$272="","",IF(VLOOKUP($A$272,Samples!$A$3:$D$100,2,FALSE)='Intermediate Lookups'!$A6&amp;'Intermediate Lookups'!I$1,$A$272, ""))</f>
        <v/>
      </c>
      <c r="I277" s="10" t="str">
        <f>IF($A$272="","",IF(VLOOKUP($A$272,Samples!$A$3:$D$100,2,FALSE)='Intermediate Lookups'!$A6&amp;'Intermediate Lookups'!J$1,$A$272, ""))</f>
        <v/>
      </c>
      <c r="J277" s="10" t="str">
        <f>IF($A$272="","",IF(VLOOKUP($A$272,Samples!$A$3:$D$100,2,FALSE)='Intermediate Lookups'!$A6&amp;'Intermediate Lookups'!K$1,$A$272, ""))</f>
        <v/>
      </c>
      <c r="K277" s="10" t="str">
        <f>IF($A$272="","",IF(VLOOKUP($A$272,Samples!$A$3:$D$100,2,FALSE)='Intermediate Lookups'!$A6&amp;'Intermediate Lookups'!L$1,$A$272, ""))</f>
        <v/>
      </c>
      <c r="L277" s="10" t="str">
        <f>IF($A$272="","",IF(VLOOKUP($A$272,Samples!$A$3:$D$100,2,FALSE)='Intermediate Lookups'!$A6&amp;'Intermediate Lookups'!M$1,$A$272, ""))</f>
        <v/>
      </c>
    </row>
    <row r="278" spans="1:12" x14ac:dyDescent="0.25">
      <c r="A278" s="10" t="str">
        <f>IF($A$272="","",IF(VLOOKUP($A$272,Samples!$A$3:$D$100,2,FALSE)='Intermediate Lookups'!$A7&amp;'Intermediate Lookups'!B$1,$A$272, ""))</f>
        <v/>
      </c>
      <c r="B278" s="10" t="str">
        <f>IF($A$272="","",IF(VLOOKUP($A$272,Samples!$A$3:$D$100,2,FALSE)='Intermediate Lookups'!$A7&amp;'Intermediate Lookups'!C$1,$A$272, ""))</f>
        <v/>
      </c>
      <c r="C278" s="10" t="str">
        <f>IF($A$272="","",IF(VLOOKUP($A$272,Samples!$A$3:$D$100,2,FALSE)='Intermediate Lookups'!$A7&amp;'Intermediate Lookups'!D$1,$A$272, ""))</f>
        <v/>
      </c>
      <c r="D278" s="10" t="str">
        <f>IF($A$272="","",IF(VLOOKUP($A$272,Samples!$A$3:$D$100,2,FALSE)='Intermediate Lookups'!$A7&amp;'Intermediate Lookups'!E$1,$A$272, ""))</f>
        <v/>
      </c>
      <c r="E278" s="10" t="str">
        <f>IF($A$272="","",IF(VLOOKUP($A$272,Samples!$A$3:$D$100,2,FALSE)='Intermediate Lookups'!$A7&amp;'Intermediate Lookups'!F$1,$A$272, ""))</f>
        <v/>
      </c>
      <c r="F278" s="10" t="str">
        <f>IF($A$272="","",IF(VLOOKUP($A$272,Samples!$A$3:$D$100,2,FALSE)='Intermediate Lookups'!$A7&amp;'Intermediate Lookups'!G$1,$A$272, ""))</f>
        <v/>
      </c>
      <c r="G278" s="10" t="str">
        <f>IF($A$272="","",IF(VLOOKUP($A$272,Samples!$A$3:$D$100,2,FALSE)='Intermediate Lookups'!$A7&amp;'Intermediate Lookups'!H$1,$A$272, ""))</f>
        <v/>
      </c>
      <c r="H278" s="10" t="str">
        <f>IF($A$272="","",IF(VLOOKUP($A$272,Samples!$A$3:$D$100,2,FALSE)='Intermediate Lookups'!$A7&amp;'Intermediate Lookups'!I$1,$A$272, ""))</f>
        <v/>
      </c>
      <c r="I278" s="10" t="str">
        <f>IF($A$272="","",IF(VLOOKUP($A$272,Samples!$A$3:$D$100,2,FALSE)='Intermediate Lookups'!$A7&amp;'Intermediate Lookups'!J$1,$A$272, ""))</f>
        <v/>
      </c>
      <c r="J278" s="10" t="str">
        <f>IF($A$272="","",IF(VLOOKUP($A$272,Samples!$A$3:$D$100,2,FALSE)='Intermediate Lookups'!$A7&amp;'Intermediate Lookups'!K$1,$A$272, ""))</f>
        <v/>
      </c>
      <c r="K278" s="10" t="str">
        <f>IF($A$272="","",IF(VLOOKUP($A$272,Samples!$A$3:$D$100,2,FALSE)='Intermediate Lookups'!$A7&amp;'Intermediate Lookups'!L$1,$A$272, ""))</f>
        <v/>
      </c>
      <c r="L278" s="10" t="str">
        <f>IF($A$272="","",IF(VLOOKUP($A$272,Samples!$A$3:$D$100,2,FALSE)='Intermediate Lookups'!$A7&amp;'Intermediate Lookups'!M$1,$A$272, ""))</f>
        <v/>
      </c>
    </row>
    <row r="279" spans="1:12" x14ac:dyDescent="0.25">
      <c r="A279" s="10" t="str">
        <f>IF($A$272="","",IF(VLOOKUP($A$272,Samples!$A$3:$D$100,2,FALSE)='Intermediate Lookups'!$A8&amp;'Intermediate Lookups'!B$1,$A$272, ""))</f>
        <v/>
      </c>
      <c r="B279" s="10" t="str">
        <f>IF($A$272="","",IF(VLOOKUP($A$272,Samples!$A$3:$D$100,2,FALSE)='Intermediate Lookups'!$A8&amp;'Intermediate Lookups'!C$1,$A$272, ""))</f>
        <v/>
      </c>
      <c r="C279" s="10" t="str">
        <f>IF($A$272="","",IF(VLOOKUP($A$272,Samples!$A$3:$D$100,2,FALSE)='Intermediate Lookups'!$A8&amp;'Intermediate Lookups'!D$1,$A$272, ""))</f>
        <v/>
      </c>
      <c r="D279" s="10" t="str">
        <f>IF($A$272="","",IF(VLOOKUP($A$272,Samples!$A$3:$D$100,2,FALSE)='Intermediate Lookups'!$A8&amp;'Intermediate Lookups'!E$1,$A$272, ""))</f>
        <v/>
      </c>
      <c r="E279" s="10" t="str">
        <f>IF($A$272="","",IF(VLOOKUP($A$272,Samples!$A$3:$D$100,2,FALSE)='Intermediate Lookups'!$A8&amp;'Intermediate Lookups'!F$1,$A$272, ""))</f>
        <v/>
      </c>
      <c r="F279" s="10" t="str">
        <f>IF($A$272="","",IF(VLOOKUP($A$272,Samples!$A$3:$D$100,2,FALSE)='Intermediate Lookups'!$A8&amp;'Intermediate Lookups'!G$1,$A$272, ""))</f>
        <v/>
      </c>
      <c r="G279" s="10" t="str">
        <f>IF($A$272="","",IF(VLOOKUP($A$272,Samples!$A$3:$D$100,2,FALSE)='Intermediate Lookups'!$A8&amp;'Intermediate Lookups'!H$1,$A$272, ""))</f>
        <v/>
      </c>
      <c r="H279" s="10" t="str">
        <f>IF($A$272="","",IF(VLOOKUP($A$272,Samples!$A$3:$D$100,2,FALSE)='Intermediate Lookups'!$A8&amp;'Intermediate Lookups'!I$1,$A$272, ""))</f>
        <v/>
      </c>
      <c r="I279" s="10" t="str">
        <f>IF($A$272="","",IF(VLOOKUP($A$272,Samples!$A$3:$D$100,2,FALSE)='Intermediate Lookups'!$A8&amp;'Intermediate Lookups'!J$1,$A$272, ""))</f>
        <v/>
      </c>
      <c r="J279" s="10" t="str">
        <f>IF($A$272="","",IF(VLOOKUP($A$272,Samples!$A$3:$D$100,2,FALSE)='Intermediate Lookups'!$A8&amp;'Intermediate Lookups'!K$1,$A$272, ""))</f>
        <v/>
      </c>
      <c r="K279" s="10" t="str">
        <f>IF($A$272="","",IF(VLOOKUP($A$272,Samples!$A$3:$D$100,2,FALSE)='Intermediate Lookups'!$A8&amp;'Intermediate Lookups'!L$1,$A$272, ""))</f>
        <v/>
      </c>
      <c r="L279" s="10" t="str">
        <f>IF($A$272="","",IF(VLOOKUP($A$272,Samples!$A$3:$D$100,2,FALSE)='Intermediate Lookups'!$A8&amp;'Intermediate Lookups'!M$1,$A$272, ""))</f>
        <v/>
      </c>
    </row>
    <row r="280" spans="1:12" x14ac:dyDescent="0.25">
      <c r="A280" s="10" t="str">
        <f>IF($A$272="","",IF(VLOOKUP($A$272,Samples!$A$3:$D$100,2,FALSE)='Intermediate Lookups'!$A9&amp;'Intermediate Lookups'!B$1,$A$272, ""))</f>
        <v/>
      </c>
      <c r="B280" s="10" t="str">
        <f>IF($A$272="","",IF(VLOOKUP($A$272,Samples!$A$3:$D$100,2,FALSE)='Intermediate Lookups'!$A9&amp;'Intermediate Lookups'!C$1,$A$272, ""))</f>
        <v/>
      </c>
      <c r="C280" s="10" t="str">
        <f>IF($A$272="","",IF(VLOOKUP($A$272,Samples!$A$3:$D$100,2,FALSE)='Intermediate Lookups'!$A9&amp;'Intermediate Lookups'!D$1,$A$272, ""))</f>
        <v/>
      </c>
      <c r="D280" s="10" t="str">
        <f>IF($A$272="","",IF(VLOOKUP($A$272,Samples!$A$3:$D$100,2,FALSE)='Intermediate Lookups'!$A9&amp;'Intermediate Lookups'!E$1,$A$272, ""))</f>
        <v/>
      </c>
      <c r="E280" s="10" t="str">
        <f>IF($A$272="","",IF(VLOOKUP($A$272,Samples!$A$3:$D$100,2,FALSE)='Intermediate Lookups'!$A9&amp;'Intermediate Lookups'!F$1,$A$272, ""))</f>
        <v/>
      </c>
      <c r="F280" s="10" t="str">
        <f>IF($A$272="","",IF(VLOOKUP($A$272,Samples!$A$3:$D$100,2,FALSE)='Intermediate Lookups'!$A9&amp;'Intermediate Lookups'!G$1,$A$272, ""))</f>
        <v/>
      </c>
      <c r="G280" s="10" t="str">
        <f>IF($A$272="","",IF(VLOOKUP($A$272,Samples!$A$3:$D$100,2,FALSE)='Intermediate Lookups'!$A9&amp;'Intermediate Lookups'!H$1,$A$272, ""))</f>
        <v/>
      </c>
      <c r="H280" s="10" t="str">
        <f>IF($A$272="","",IF(VLOOKUP($A$272,Samples!$A$3:$D$100,2,FALSE)='Intermediate Lookups'!$A9&amp;'Intermediate Lookups'!I$1,$A$272, ""))</f>
        <v/>
      </c>
      <c r="I280" s="10" t="str">
        <f>IF($A$272="","",IF(VLOOKUP($A$272,Samples!$A$3:$D$100,2,FALSE)='Intermediate Lookups'!$A9&amp;'Intermediate Lookups'!J$1,$A$272, ""))</f>
        <v/>
      </c>
      <c r="J280" s="10" t="str">
        <f>IF($A$272="","",IF(VLOOKUP($A$272,Samples!$A$3:$D$100,2,FALSE)='Intermediate Lookups'!$A9&amp;'Intermediate Lookups'!K$1,$A$272, ""))</f>
        <v/>
      </c>
      <c r="K280" s="10" t="str">
        <f>IF($A$272="","",IF(VLOOKUP($A$272,Samples!$A$3:$D$100,2,FALSE)='Intermediate Lookups'!$A9&amp;'Intermediate Lookups'!L$1,$A$272, ""))</f>
        <v/>
      </c>
      <c r="L280" s="10" t="str">
        <f>IF($A$272="","",IF(VLOOKUP($A$272,Samples!$A$3:$D$100,2,FALSE)='Intermediate Lookups'!$A9&amp;'Intermediate Lookups'!M$1,$A$272, ""))</f>
        <v/>
      </c>
    </row>
    <row r="282" spans="1:12" x14ac:dyDescent="0.25">
      <c r="A282" t="str">
        <f>IF(ISBLANK(Samples!A31),IF(OR(A272="",A272=Samples!$A$100,ISBLANK(Samples!A100)),"",Samples!$A$100),Samples!A31)</f>
        <v/>
      </c>
      <c r="B282" t="str">
        <f>IF(A282="","",VLOOKUP(A282,Samples!$A$3:$D$100,4,FALSE))</f>
        <v/>
      </c>
    </row>
    <row r="283" spans="1:12" x14ac:dyDescent="0.25">
      <c r="A283" s="10" t="str">
        <f>IF($A$282="","",IF(VLOOKUP($A$282,Samples!$A$3:$D$100,2,FALSE)='Intermediate Lookups'!$A2&amp;'Intermediate Lookups'!B$1,$A$282, ""))</f>
        <v/>
      </c>
      <c r="B283" s="10" t="str">
        <f>IF($A$282="","",IF(VLOOKUP($A$282,Samples!$A$3:$D$100,2,FALSE)='Intermediate Lookups'!$A2&amp;'Intermediate Lookups'!C$1,$A$282, ""))</f>
        <v/>
      </c>
      <c r="C283" s="10" t="str">
        <f>IF($A$282="","",IF(VLOOKUP($A$282,Samples!$A$3:$D$100,2,FALSE)='Intermediate Lookups'!$A2&amp;'Intermediate Lookups'!D$1,$A$282, ""))</f>
        <v/>
      </c>
      <c r="D283" s="10" t="str">
        <f>IF($A$282="","",IF(VLOOKUP($A$282,Samples!$A$3:$D$100,2,FALSE)='Intermediate Lookups'!$A2&amp;'Intermediate Lookups'!E$1,$A$282, ""))</f>
        <v/>
      </c>
      <c r="E283" s="10" t="str">
        <f>IF($A$282="","",IF(VLOOKUP($A$282,Samples!$A$3:$D$100,2,FALSE)='Intermediate Lookups'!$A2&amp;'Intermediate Lookups'!F$1,$A$282, ""))</f>
        <v/>
      </c>
      <c r="F283" s="10" t="str">
        <f>IF($A$282="","",IF(VLOOKUP($A$282,Samples!$A$3:$D$100,2,FALSE)='Intermediate Lookups'!$A2&amp;'Intermediate Lookups'!G$1,$A$282, ""))</f>
        <v/>
      </c>
      <c r="G283" s="10" t="str">
        <f>IF($A$282="","",IF(VLOOKUP($A$282,Samples!$A$3:$D$100,2,FALSE)='Intermediate Lookups'!$A2&amp;'Intermediate Lookups'!H$1,$A$282, ""))</f>
        <v/>
      </c>
      <c r="H283" s="10" t="str">
        <f>IF($A$282="","",IF(VLOOKUP($A$282,Samples!$A$3:$D$100,2,FALSE)='Intermediate Lookups'!$A2&amp;'Intermediate Lookups'!I$1,$A$282, ""))</f>
        <v/>
      </c>
      <c r="I283" s="10" t="str">
        <f>IF($A$282="","",IF(VLOOKUP($A$282,Samples!$A$3:$D$100,2,FALSE)='Intermediate Lookups'!$A2&amp;'Intermediate Lookups'!J$1,$A$282, ""))</f>
        <v/>
      </c>
      <c r="J283" s="10" t="str">
        <f>IF($A$282="","",IF(VLOOKUP($A$282,Samples!$A$3:$D$100,2,FALSE)='Intermediate Lookups'!$A2&amp;'Intermediate Lookups'!K$1,$A$282, ""))</f>
        <v/>
      </c>
      <c r="K283" s="10" t="str">
        <f>IF($A$282="","",IF(VLOOKUP($A$282,Samples!$A$3:$D$100,2,FALSE)='Intermediate Lookups'!$A2&amp;'Intermediate Lookups'!L$1,$A$282, ""))</f>
        <v/>
      </c>
      <c r="L283" s="10" t="str">
        <f>IF($A$282="","",IF(VLOOKUP($A$282,Samples!$A$3:$D$100,2,FALSE)='Intermediate Lookups'!$A2&amp;'Intermediate Lookups'!M$1,$A$282, ""))</f>
        <v/>
      </c>
    </row>
    <row r="284" spans="1:12" x14ac:dyDescent="0.25">
      <c r="A284" s="10" t="str">
        <f>IF($A$282="","",IF(VLOOKUP($A$282,Samples!$A$3:$D$100,2,FALSE)='Intermediate Lookups'!$A3&amp;'Intermediate Lookups'!B$1,$A$282, ""))</f>
        <v/>
      </c>
      <c r="B284" s="10" t="str">
        <f>IF($A$282="","",IF(VLOOKUP($A$282,Samples!$A$3:$D$100,2,FALSE)='Intermediate Lookups'!$A3&amp;'Intermediate Lookups'!C$1,$A$282, ""))</f>
        <v/>
      </c>
      <c r="C284" s="10" t="str">
        <f>IF($A$282="","",IF(VLOOKUP($A$282,Samples!$A$3:$D$100,2,FALSE)='Intermediate Lookups'!$A3&amp;'Intermediate Lookups'!D$1,$A$282, ""))</f>
        <v/>
      </c>
      <c r="D284" s="10" t="str">
        <f>IF($A$282="","",IF(VLOOKUP($A$282,Samples!$A$3:$D$100,2,FALSE)='Intermediate Lookups'!$A3&amp;'Intermediate Lookups'!E$1,$A$282, ""))</f>
        <v/>
      </c>
      <c r="E284" s="10" t="str">
        <f>IF($A$282="","",IF(VLOOKUP($A$282,Samples!$A$3:$D$100,2,FALSE)='Intermediate Lookups'!$A3&amp;'Intermediate Lookups'!F$1,$A$282, ""))</f>
        <v/>
      </c>
      <c r="F284" s="10" t="str">
        <f>IF($A$282="","",IF(VLOOKUP($A$282,Samples!$A$3:$D$100,2,FALSE)='Intermediate Lookups'!$A3&amp;'Intermediate Lookups'!G$1,$A$282, ""))</f>
        <v/>
      </c>
      <c r="G284" s="10" t="str">
        <f>IF($A$282="","",IF(VLOOKUP($A$282,Samples!$A$3:$D$100,2,FALSE)='Intermediate Lookups'!$A3&amp;'Intermediate Lookups'!H$1,$A$282, ""))</f>
        <v/>
      </c>
      <c r="H284" s="10" t="str">
        <f>IF($A$282="","",IF(VLOOKUP($A$282,Samples!$A$3:$D$100,2,FALSE)='Intermediate Lookups'!$A3&amp;'Intermediate Lookups'!I$1,$A$282, ""))</f>
        <v/>
      </c>
      <c r="I284" s="10" t="str">
        <f>IF($A$282="","",IF(VLOOKUP($A$282,Samples!$A$3:$D$100,2,FALSE)='Intermediate Lookups'!$A3&amp;'Intermediate Lookups'!J$1,$A$282, ""))</f>
        <v/>
      </c>
      <c r="J284" s="10" t="str">
        <f>IF($A$282="","",IF(VLOOKUP($A$282,Samples!$A$3:$D$100,2,FALSE)='Intermediate Lookups'!$A3&amp;'Intermediate Lookups'!K$1,$A$282, ""))</f>
        <v/>
      </c>
      <c r="K284" s="10" t="str">
        <f>IF($A$282="","",IF(VLOOKUP($A$282,Samples!$A$3:$D$100,2,FALSE)='Intermediate Lookups'!$A3&amp;'Intermediate Lookups'!L$1,$A$282, ""))</f>
        <v/>
      </c>
      <c r="L284" s="10" t="str">
        <f>IF($A$282="","",IF(VLOOKUP($A$282,Samples!$A$3:$D$100,2,FALSE)='Intermediate Lookups'!$A3&amp;'Intermediate Lookups'!M$1,$A$282, ""))</f>
        <v/>
      </c>
    </row>
    <row r="285" spans="1:12" x14ac:dyDescent="0.25">
      <c r="A285" s="10" t="str">
        <f>IF($A$282="","",IF(VLOOKUP($A$282,Samples!$A$3:$D$100,2,FALSE)='Intermediate Lookups'!$A4&amp;'Intermediate Lookups'!B$1,$A$282, ""))</f>
        <v/>
      </c>
      <c r="B285" s="10" t="str">
        <f>IF($A$282="","",IF(VLOOKUP($A$282,Samples!$A$3:$D$100,2,FALSE)='Intermediate Lookups'!$A4&amp;'Intermediate Lookups'!C$1,$A$282, ""))</f>
        <v/>
      </c>
      <c r="C285" s="10" t="str">
        <f>IF($A$282="","",IF(VLOOKUP($A$282,Samples!$A$3:$D$100,2,FALSE)='Intermediate Lookups'!$A4&amp;'Intermediate Lookups'!D$1,$A$282, ""))</f>
        <v/>
      </c>
      <c r="D285" s="10" t="str">
        <f>IF($A$282="","",IF(VLOOKUP($A$282,Samples!$A$3:$D$100,2,FALSE)='Intermediate Lookups'!$A4&amp;'Intermediate Lookups'!E$1,$A$282, ""))</f>
        <v/>
      </c>
      <c r="E285" s="10" t="str">
        <f>IF($A$282="","",IF(VLOOKUP($A$282,Samples!$A$3:$D$100,2,FALSE)='Intermediate Lookups'!$A4&amp;'Intermediate Lookups'!F$1,$A$282, ""))</f>
        <v/>
      </c>
      <c r="F285" s="10" t="str">
        <f>IF($A$282="","",IF(VLOOKUP($A$282,Samples!$A$3:$D$100,2,FALSE)='Intermediate Lookups'!$A4&amp;'Intermediate Lookups'!G$1,$A$282, ""))</f>
        <v/>
      </c>
      <c r="G285" s="10" t="str">
        <f>IF($A$282="","",IF(VLOOKUP($A$282,Samples!$A$3:$D$100,2,FALSE)='Intermediate Lookups'!$A4&amp;'Intermediate Lookups'!H$1,$A$282, ""))</f>
        <v/>
      </c>
      <c r="H285" s="10" t="str">
        <f>IF($A$282="","",IF(VLOOKUP($A$282,Samples!$A$3:$D$100,2,FALSE)='Intermediate Lookups'!$A4&amp;'Intermediate Lookups'!I$1,$A$282, ""))</f>
        <v/>
      </c>
      <c r="I285" s="10" t="str">
        <f>IF($A$282="","",IF(VLOOKUP($A$282,Samples!$A$3:$D$100,2,FALSE)='Intermediate Lookups'!$A4&amp;'Intermediate Lookups'!J$1,$A$282, ""))</f>
        <v/>
      </c>
      <c r="J285" s="10" t="str">
        <f>IF($A$282="","",IF(VLOOKUP($A$282,Samples!$A$3:$D$100,2,FALSE)='Intermediate Lookups'!$A4&amp;'Intermediate Lookups'!K$1,$A$282, ""))</f>
        <v/>
      </c>
      <c r="K285" s="10" t="str">
        <f>IF($A$282="","",IF(VLOOKUP($A$282,Samples!$A$3:$D$100,2,FALSE)='Intermediate Lookups'!$A4&amp;'Intermediate Lookups'!L$1,$A$282, ""))</f>
        <v/>
      </c>
      <c r="L285" s="10" t="str">
        <f>IF($A$282="","",IF(VLOOKUP($A$282,Samples!$A$3:$D$100,2,FALSE)='Intermediate Lookups'!$A4&amp;'Intermediate Lookups'!M$1,$A$282, ""))</f>
        <v/>
      </c>
    </row>
    <row r="286" spans="1:12" x14ac:dyDescent="0.25">
      <c r="A286" s="10" t="str">
        <f>IF($A$282="","",IF(VLOOKUP($A$282,Samples!$A$3:$D$100,2,FALSE)='Intermediate Lookups'!$A5&amp;'Intermediate Lookups'!B$1,$A$282, ""))</f>
        <v/>
      </c>
      <c r="B286" s="10" t="str">
        <f>IF($A$282="","",IF(VLOOKUP($A$282,Samples!$A$3:$D$100,2,FALSE)='Intermediate Lookups'!$A5&amp;'Intermediate Lookups'!C$1,$A$282, ""))</f>
        <v/>
      </c>
      <c r="C286" s="10" t="str">
        <f>IF($A$282="","",IF(VLOOKUP($A$282,Samples!$A$3:$D$100,2,FALSE)='Intermediate Lookups'!$A5&amp;'Intermediate Lookups'!D$1,$A$282, ""))</f>
        <v/>
      </c>
      <c r="D286" s="10" t="str">
        <f>IF($A$282="","",IF(VLOOKUP($A$282,Samples!$A$3:$D$100,2,FALSE)='Intermediate Lookups'!$A5&amp;'Intermediate Lookups'!E$1,$A$282, ""))</f>
        <v/>
      </c>
      <c r="E286" s="10" t="str">
        <f>IF($A$282="","",IF(VLOOKUP($A$282,Samples!$A$3:$D$100,2,FALSE)='Intermediate Lookups'!$A5&amp;'Intermediate Lookups'!F$1,$A$282, ""))</f>
        <v/>
      </c>
      <c r="F286" s="10" t="str">
        <f>IF($A$282="","",IF(VLOOKUP($A$282,Samples!$A$3:$D$100,2,FALSE)='Intermediate Lookups'!$A5&amp;'Intermediate Lookups'!G$1,$A$282, ""))</f>
        <v/>
      </c>
      <c r="G286" s="10" t="str">
        <f>IF($A$282="","",IF(VLOOKUP($A$282,Samples!$A$3:$D$100,2,FALSE)='Intermediate Lookups'!$A5&amp;'Intermediate Lookups'!H$1,$A$282, ""))</f>
        <v/>
      </c>
      <c r="H286" s="10" t="str">
        <f>IF($A$282="","",IF(VLOOKUP($A$282,Samples!$A$3:$D$100,2,FALSE)='Intermediate Lookups'!$A5&amp;'Intermediate Lookups'!I$1,$A$282, ""))</f>
        <v/>
      </c>
      <c r="I286" s="10" t="str">
        <f>IF($A$282="","",IF(VLOOKUP($A$282,Samples!$A$3:$D$100,2,FALSE)='Intermediate Lookups'!$A5&amp;'Intermediate Lookups'!J$1,$A$282, ""))</f>
        <v/>
      </c>
      <c r="J286" s="10" t="str">
        <f>IF($A$282="","",IF(VLOOKUP($A$282,Samples!$A$3:$D$100,2,FALSE)='Intermediate Lookups'!$A5&amp;'Intermediate Lookups'!K$1,$A$282, ""))</f>
        <v/>
      </c>
      <c r="K286" s="10" t="str">
        <f>IF($A$282="","",IF(VLOOKUP($A$282,Samples!$A$3:$D$100,2,FALSE)='Intermediate Lookups'!$A5&amp;'Intermediate Lookups'!L$1,$A$282, ""))</f>
        <v/>
      </c>
      <c r="L286" s="10" t="str">
        <f>IF($A$282="","",IF(VLOOKUP($A$282,Samples!$A$3:$D$100,2,FALSE)='Intermediate Lookups'!$A5&amp;'Intermediate Lookups'!M$1,$A$282, ""))</f>
        <v/>
      </c>
    </row>
    <row r="287" spans="1:12" x14ac:dyDescent="0.25">
      <c r="A287" s="10" t="str">
        <f>IF($A$282="","",IF(VLOOKUP($A$282,Samples!$A$3:$D$100,2,FALSE)='Intermediate Lookups'!$A6&amp;'Intermediate Lookups'!B$1,$A$282, ""))</f>
        <v/>
      </c>
      <c r="B287" s="10" t="str">
        <f>IF($A$282="","",IF(VLOOKUP($A$282,Samples!$A$3:$D$100,2,FALSE)='Intermediate Lookups'!$A6&amp;'Intermediate Lookups'!C$1,$A$282, ""))</f>
        <v/>
      </c>
      <c r="C287" s="10" t="str">
        <f>IF($A$282="","",IF(VLOOKUP($A$282,Samples!$A$3:$D$100,2,FALSE)='Intermediate Lookups'!$A6&amp;'Intermediate Lookups'!D$1,$A$282, ""))</f>
        <v/>
      </c>
      <c r="D287" s="10" t="str">
        <f>IF($A$282="","",IF(VLOOKUP($A$282,Samples!$A$3:$D$100,2,FALSE)='Intermediate Lookups'!$A6&amp;'Intermediate Lookups'!E$1,$A$282, ""))</f>
        <v/>
      </c>
      <c r="E287" s="10" t="str">
        <f>IF($A$282="","",IF(VLOOKUP($A$282,Samples!$A$3:$D$100,2,FALSE)='Intermediate Lookups'!$A6&amp;'Intermediate Lookups'!F$1,$A$282, ""))</f>
        <v/>
      </c>
      <c r="F287" s="10" t="str">
        <f>IF($A$282="","",IF(VLOOKUP($A$282,Samples!$A$3:$D$100,2,FALSE)='Intermediate Lookups'!$A6&amp;'Intermediate Lookups'!G$1,$A$282, ""))</f>
        <v/>
      </c>
      <c r="G287" s="10" t="str">
        <f>IF($A$282="","",IF(VLOOKUP($A$282,Samples!$A$3:$D$100,2,FALSE)='Intermediate Lookups'!$A6&amp;'Intermediate Lookups'!H$1,$A$282, ""))</f>
        <v/>
      </c>
      <c r="H287" s="10" t="str">
        <f>IF($A$282="","",IF(VLOOKUP($A$282,Samples!$A$3:$D$100,2,FALSE)='Intermediate Lookups'!$A6&amp;'Intermediate Lookups'!I$1,$A$282, ""))</f>
        <v/>
      </c>
      <c r="I287" s="10" t="str">
        <f>IF($A$282="","",IF(VLOOKUP($A$282,Samples!$A$3:$D$100,2,FALSE)='Intermediate Lookups'!$A6&amp;'Intermediate Lookups'!J$1,$A$282, ""))</f>
        <v/>
      </c>
      <c r="J287" s="10" t="str">
        <f>IF($A$282="","",IF(VLOOKUP($A$282,Samples!$A$3:$D$100,2,FALSE)='Intermediate Lookups'!$A6&amp;'Intermediate Lookups'!K$1,$A$282, ""))</f>
        <v/>
      </c>
      <c r="K287" s="10" t="str">
        <f>IF($A$282="","",IF(VLOOKUP($A$282,Samples!$A$3:$D$100,2,FALSE)='Intermediate Lookups'!$A6&amp;'Intermediate Lookups'!L$1,$A$282, ""))</f>
        <v/>
      </c>
      <c r="L287" s="10" t="str">
        <f>IF($A$282="","",IF(VLOOKUP($A$282,Samples!$A$3:$D$100,2,FALSE)='Intermediate Lookups'!$A6&amp;'Intermediate Lookups'!M$1,$A$282, ""))</f>
        <v/>
      </c>
    </row>
    <row r="288" spans="1:12" x14ac:dyDescent="0.25">
      <c r="A288" s="10" t="str">
        <f>IF($A$282="","",IF(VLOOKUP($A$282,Samples!$A$3:$D$100,2,FALSE)='Intermediate Lookups'!$A7&amp;'Intermediate Lookups'!B$1,$A$282, ""))</f>
        <v/>
      </c>
      <c r="B288" s="10" t="str">
        <f>IF($A$282="","",IF(VLOOKUP($A$282,Samples!$A$3:$D$100,2,FALSE)='Intermediate Lookups'!$A7&amp;'Intermediate Lookups'!C$1,$A$282, ""))</f>
        <v/>
      </c>
      <c r="C288" s="10" t="str">
        <f>IF($A$282="","",IF(VLOOKUP($A$282,Samples!$A$3:$D$100,2,FALSE)='Intermediate Lookups'!$A7&amp;'Intermediate Lookups'!D$1,$A$282, ""))</f>
        <v/>
      </c>
      <c r="D288" s="10" t="str">
        <f>IF($A$282="","",IF(VLOOKUP($A$282,Samples!$A$3:$D$100,2,FALSE)='Intermediate Lookups'!$A7&amp;'Intermediate Lookups'!E$1,$A$282, ""))</f>
        <v/>
      </c>
      <c r="E288" s="10" t="str">
        <f>IF($A$282="","",IF(VLOOKUP($A$282,Samples!$A$3:$D$100,2,FALSE)='Intermediate Lookups'!$A7&amp;'Intermediate Lookups'!F$1,$A$282, ""))</f>
        <v/>
      </c>
      <c r="F288" s="10" t="str">
        <f>IF($A$282="","",IF(VLOOKUP($A$282,Samples!$A$3:$D$100,2,FALSE)='Intermediate Lookups'!$A7&amp;'Intermediate Lookups'!G$1,$A$282, ""))</f>
        <v/>
      </c>
      <c r="G288" s="10" t="str">
        <f>IF($A$282="","",IF(VLOOKUP($A$282,Samples!$A$3:$D$100,2,FALSE)='Intermediate Lookups'!$A7&amp;'Intermediate Lookups'!H$1,$A$282, ""))</f>
        <v/>
      </c>
      <c r="H288" s="10" t="str">
        <f>IF($A$282="","",IF(VLOOKUP($A$282,Samples!$A$3:$D$100,2,FALSE)='Intermediate Lookups'!$A7&amp;'Intermediate Lookups'!I$1,$A$282, ""))</f>
        <v/>
      </c>
      <c r="I288" s="10" t="str">
        <f>IF($A$282="","",IF(VLOOKUP($A$282,Samples!$A$3:$D$100,2,FALSE)='Intermediate Lookups'!$A7&amp;'Intermediate Lookups'!J$1,$A$282, ""))</f>
        <v/>
      </c>
      <c r="J288" s="10" t="str">
        <f>IF($A$282="","",IF(VLOOKUP($A$282,Samples!$A$3:$D$100,2,FALSE)='Intermediate Lookups'!$A7&amp;'Intermediate Lookups'!K$1,$A$282, ""))</f>
        <v/>
      </c>
      <c r="K288" s="10" t="str">
        <f>IF($A$282="","",IF(VLOOKUP($A$282,Samples!$A$3:$D$100,2,FALSE)='Intermediate Lookups'!$A7&amp;'Intermediate Lookups'!L$1,$A$282, ""))</f>
        <v/>
      </c>
      <c r="L288" s="10" t="str">
        <f>IF($A$282="","",IF(VLOOKUP($A$282,Samples!$A$3:$D$100,2,FALSE)='Intermediate Lookups'!$A7&amp;'Intermediate Lookups'!M$1,$A$282, ""))</f>
        <v/>
      </c>
    </row>
    <row r="289" spans="1:12" x14ac:dyDescent="0.25">
      <c r="A289" s="10" t="str">
        <f>IF($A$282="","",IF(VLOOKUP($A$282,Samples!$A$3:$D$100,2,FALSE)='Intermediate Lookups'!$A8&amp;'Intermediate Lookups'!B$1,$A$282, ""))</f>
        <v/>
      </c>
      <c r="B289" s="10" t="str">
        <f>IF($A$282="","",IF(VLOOKUP($A$282,Samples!$A$3:$D$100,2,FALSE)='Intermediate Lookups'!$A8&amp;'Intermediate Lookups'!C$1,$A$282, ""))</f>
        <v/>
      </c>
      <c r="C289" s="10" t="str">
        <f>IF($A$282="","",IF(VLOOKUP($A$282,Samples!$A$3:$D$100,2,FALSE)='Intermediate Lookups'!$A8&amp;'Intermediate Lookups'!D$1,$A$282, ""))</f>
        <v/>
      </c>
      <c r="D289" s="10" t="str">
        <f>IF($A$282="","",IF(VLOOKUP($A$282,Samples!$A$3:$D$100,2,FALSE)='Intermediate Lookups'!$A8&amp;'Intermediate Lookups'!E$1,$A$282, ""))</f>
        <v/>
      </c>
      <c r="E289" s="10" t="str">
        <f>IF($A$282="","",IF(VLOOKUP($A$282,Samples!$A$3:$D$100,2,FALSE)='Intermediate Lookups'!$A8&amp;'Intermediate Lookups'!F$1,$A$282, ""))</f>
        <v/>
      </c>
      <c r="F289" s="10" t="str">
        <f>IF($A$282="","",IF(VLOOKUP($A$282,Samples!$A$3:$D$100,2,FALSE)='Intermediate Lookups'!$A8&amp;'Intermediate Lookups'!G$1,$A$282, ""))</f>
        <v/>
      </c>
      <c r="G289" s="10" t="str">
        <f>IF($A$282="","",IF(VLOOKUP($A$282,Samples!$A$3:$D$100,2,FALSE)='Intermediate Lookups'!$A8&amp;'Intermediate Lookups'!H$1,$A$282, ""))</f>
        <v/>
      </c>
      <c r="H289" s="10" t="str">
        <f>IF($A$282="","",IF(VLOOKUP($A$282,Samples!$A$3:$D$100,2,FALSE)='Intermediate Lookups'!$A8&amp;'Intermediate Lookups'!I$1,$A$282, ""))</f>
        <v/>
      </c>
      <c r="I289" s="10" t="str">
        <f>IF($A$282="","",IF(VLOOKUP($A$282,Samples!$A$3:$D$100,2,FALSE)='Intermediate Lookups'!$A8&amp;'Intermediate Lookups'!J$1,$A$282, ""))</f>
        <v/>
      </c>
      <c r="J289" s="10" t="str">
        <f>IF($A$282="","",IF(VLOOKUP($A$282,Samples!$A$3:$D$100,2,FALSE)='Intermediate Lookups'!$A8&amp;'Intermediate Lookups'!K$1,$A$282, ""))</f>
        <v/>
      </c>
      <c r="K289" s="10" t="str">
        <f>IF($A$282="","",IF(VLOOKUP($A$282,Samples!$A$3:$D$100,2,FALSE)='Intermediate Lookups'!$A8&amp;'Intermediate Lookups'!L$1,$A$282, ""))</f>
        <v/>
      </c>
      <c r="L289" s="10" t="str">
        <f>IF($A$282="","",IF(VLOOKUP($A$282,Samples!$A$3:$D$100,2,FALSE)='Intermediate Lookups'!$A8&amp;'Intermediate Lookups'!M$1,$A$282, ""))</f>
        <v/>
      </c>
    </row>
    <row r="290" spans="1:12" x14ac:dyDescent="0.25">
      <c r="A290" s="10" t="str">
        <f>IF($A$282="","",IF(VLOOKUP($A$282,Samples!$A$3:$D$100,2,FALSE)='Intermediate Lookups'!$A9&amp;'Intermediate Lookups'!B$1,$A$282, ""))</f>
        <v/>
      </c>
      <c r="B290" s="10" t="str">
        <f>IF($A$282="","",IF(VLOOKUP($A$282,Samples!$A$3:$D$100,2,FALSE)='Intermediate Lookups'!$A9&amp;'Intermediate Lookups'!C$1,$A$282, ""))</f>
        <v/>
      </c>
      <c r="C290" s="10" t="str">
        <f>IF($A$282="","",IF(VLOOKUP($A$282,Samples!$A$3:$D$100,2,FALSE)='Intermediate Lookups'!$A9&amp;'Intermediate Lookups'!D$1,$A$282, ""))</f>
        <v/>
      </c>
      <c r="D290" s="10" t="str">
        <f>IF($A$282="","",IF(VLOOKUP($A$282,Samples!$A$3:$D$100,2,FALSE)='Intermediate Lookups'!$A9&amp;'Intermediate Lookups'!E$1,$A$282, ""))</f>
        <v/>
      </c>
      <c r="E290" s="10" t="str">
        <f>IF($A$282="","",IF(VLOOKUP($A$282,Samples!$A$3:$D$100,2,FALSE)='Intermediate Lookups'!$A9&amp;'Intermediate Lookups'!F$1,$A$282, ""))</f>
        <v/>
      </c>
      <c r="F290" s="10" t="str">
        <f>IF($A$282="","",IF(VLOOKUP($A$282,Samples!$A$3:$D$100,2,FALSE)='Intermediate Lookups'!$A9&amp;'Intermediate Lookups'!G$1,$A$282, ""))</f>
        <v/>
      </c>
      <c r="G290" s="10" t="str">
        <f>IF($A$282="","",IF(VLOOKUP($A$282,Samples!$A$3:$D$100,2,FALSE)='Intermediate Lookups'!$A9&amp;'Intermediate Lookups'!H$1,$A$282, ""))</f>
        <v/>
      </c>
      <c r="H290" s="10" t="str">
        <f>IF($A$282="","",IF(VLOOKUP($A$282,Samples!$A$3:$D$100,2,FALSE)='Intermediate Lookups'!$A9&amp;'Intermediate Lookups'!I$1,$A$282, ""))</f>
        <v/>
      </c>
      <c r="I290" s="10" t="str">
        <f>IF($A$282="","",IF(VLOOKUP($A$282,Samples!$A$3:$D$100,2,FALSE)='Intermediate Lookups'!$A9&amp;'Intermediate Lookups'!J$1,$A$282, ""))</f>
        <v/>
      </c>
      <c r="J290" s="10" t="str">
        <f>IF($A$282="","",IF(VLOOKUP($A$282,Samples!$A$3:$D$100,2,FALSE)='Intermediate Lookups'!$A9&amp;'Intermediate Lookups'!K$1,$A$282, ""))</f>
        <v/>
      </c>
      <c r="K290" s="10" t="str">
        <f>IF($A$282="","",IF(VLOOKUP($A$282,Samples!$A$3:$D$100,2,FALSE)='Intermediate Lookups'!$A9&amp;'Intermediate Lookups'!L$1,$A$282, ""))</f>
        <v/>
      </c>
      <c r="L290" s="10" t="str">
        <f>IF($A$282="","",IF(VLOOKUP($A$282,Samples!$A$3:$D$100,2,FALSE)='Intermediate Lookups'!$A9&amp;'Intermediate Lookups'!M$1,$A$282, ""))</f>
        <v/>
      </c>
    </row>
    <row r="292" spans="1:12" x14ac:dyDescent="0.25">
      <c r="A292" t="str">
        <f>IF(ISBLANK(Samples!A32),IF(OR(A282="",A282=Samples!$A$100,ISBLANK(Samples!A100)),"",Samples!$A$100),Samples!A32)</f>
        <v/>
      </c>
      <c r="B292" t="str">
        <f>IF(A292="","",VLOOKUP(A292,Samples!$A$3:$D$100,4,FALSE))</f>
        <v/>
      </c>
    </row>
    <row r="293" spans="1:12" x14ac:dyDescent="0.25">
      <c r="A293" s="10" t="str">
        <f>IF($A$292="","",IF(VLOOKUP($A$292,Samples!$A$3:$D$100,2,FALSE)='Intermediate Lookups'!$A2&amp;'Intermediate Lookups'!B$1,$A$292, ""))</f>
        <v/>
      </c>
      <c r="B293" s="10" t="str">
        <f>IF($A$292="","",IF(VLOOKUP($A$292,Samples!$A$3:$D$100,2,FALSE)='Intermediate Lookups'!$A2&amp;'Intermediate Lookups'!C$1,$A$292, ""))</f>
        <v/>
      </c>
      <c r="C293" s="10" t="str">
        <f>IF($A$292="","",IF(VLOOKUP($A$292,Samples!$A$3:$D$100,2,FALSE)='Intermediate Lookups'!$A2&amp;'Intermediate Lookups'!D$1,$A$292, ""))</f>
        <v/>
      </c>
      <c r="D293" s="10" t="str">
        <f>IF($A$292="","",IF(VLOOKUP($A$292,Samples!$A$3:$D$100,2,FALSE)='Intermediate Lookups'!$A2&amp;'Intermediate Lookups'!E$1,$A$292, ""))</f>
        <v/>
      </c>
      <c r="E293" s="10" t="str">
        <f>IF($A$292="","",IF(VLOOKUP($A$292,Samples!$A$3:$D$100,2,FALSE)='Intermediate Lookups'!$A2&amp;'Intermediate Lookups'!F$1,$A$292, ""))</f>
        <v/>
      </c>
      <c r="F293" s="10" t="str">
        <f>IF($A$292="","",IF(VLOOKUP($A$292,Samples!$A$3:$D$100,2,FALSE)='Intermediate Lookups'!$A2&amp;'Intermediate Lookups'!G$1,$A$292, ""))</f>
        <v/>
      </c>
      <c r="G293" s="10" t="str">
        <f>IF($A$292="","",IF(VLOOKUP($A$292,Samples!$A$3:$D$100,2,FALSE)='Intermediate Lookups'!$A2&amp;'Intermediate Lookups'!H$1,$A$292, ""))</f>
        <v/>
      </c>
      <c r="H293" s="10" t="str">
        <f>IF($A$292="","",IF(VLOOKUP($A$292,Samples!$A$3:$D$100,2,FALSE)='Intermediate Lookups'!$A2&amp;'Intermediate Lookups'!I$1,$A$292, ""))</f>
        <v/>
      </c>
      <c r="I293" s="10" t="str">
        <f>IF($A$292="","",IF(VLOOKUP($A$292,Samples!$A$3:$D$100,2,FALSE)='Intermediate Lookups'!$A2&amp;'Intermediate Lookups'!J$1,$A$292, ""))</f>
        <v/>
      </c>
      <c r="J293" s="10" t="str">
        <f>IF($A$292="","",IF(VLOOKUP($A$292,Samples!$A$3:$D$100,2,FALSE)='Intermediate Lookups'!$A2&amp;'Intermediate Lookups'!K$1,$A$292, ""))</f>
        <v/>
      </c>
      <c r="K293" s="10" t="str">
        <f>IF($A$292="","",IF(VLOOKUP($A$292,Samples!$A$3:$D$100,2,FALSE)='Intermediate Lookups'!$A2&amp;'Intermediate Lookups'!L$1,$A$292, ""))</f>
        <v/>
      </c>
      <c r="L293" s="10" t="str">
        <f>IF($A$292="","",IF(VLOOKUP($A$292,Samples!$A$3:$D$100,2,FALSE)='Intermediate Lookups'!$A2&amp;'Intermediate Lookups'!M$1,$A$292, ""))</f>
        <v/>
      </c>
    </row>
    <row r="294" spans="1:12" x14ac:dyDescent="0.25">
      <c r="A294" s="10" t="str">
        <f>IF($A$292="","",IF(VLOOKUP($A$292,Samples!$A$3:$D$100,2,FALSE)='Intermediate Lookups'!$A3&amp;'Intermediate Lookups'!B$1,$A$292, ""))</f>
        <v/>
      </c>
      <c r="B294" s="10" t="str">
        <f>IF($A$292="","",IF(VLOOKUP($A$292,Samples!$A$3:$D$100,2,FALSE)='Intermediate Lookups'!$A3&amp;'Intermediate Lookups'!C$1,$A$292, ""))</f>
        <v/>
      </c>
      <c r="C294" s="10" t="str">
        <f>IF($A$292="","",IF(VLOOKUP($A$292,Samples!$A$3:$D$100,2,FALSE)='Intermediate Lookups'!$A3&amp;'Intermediate Lookups'!D$1,$A$292, ""))</f>
        <v/>
      </c>
      <c r="D294" s="10" t="str">
        <f>IF($A$292="","",IF(VLOOKUP($A$292,Samples!$A$3:$D$100,2,FALSE)='Intermediate Lookups'!$A3&amp;'Intermediate Lookups'!E$1,$A$292, ""))</f>
        <v/>
      </c>
      <c r="E294" s="10" t="str">
        <f>IF($A$292="","",IF(VLOOKUP($A$292,Samples!$A$3:$D$100,2,FALSE)='Intermediate Lookups'!$A3&amp;'Intermediate Lookups'!F$1,$A$292, ""))</f>
        <v/>
      </c>
      <c r="F294" s="10" t="str">
        <f>IF($A$292="","",IF(VLOOKUP($A$292,Samples!$A$3:$D$100,2,FALSE)='Intermediate Lookups'!$A3&amp;'Intermediate Lookups'!G$1,$A$292, ""))</f>
        <v/>
      </c>
      <c r="G294" s="10" t="str">
        <f>IF($A$292="","",IF(VLOOKUP($A$292,Samples!$A$3:$D$100,2,FALSE)='Intermediate Lookups'!$A3&amp;'Intermediate Lookups'!H$1,$A$292, ""))</f>
        <v/>
      </c>
      <c r="H294" s="10" t="str">
        <f>IF($A$292="","",IF(VLOOKUP($A$292,Samples!$A$3:$D$100,2,FALSE)='Intermediate Lookups'!$A3&amp;'Intermediate Lookups'!I$1,$A$292, ""))</f>
        <v/>
      </c>
      <c r="I294" s="10" t="str">
        <f>IF($A$292="","",IF(VLOOKUP($A$292,Samples!$A$3:$D$100,2,FALSE)='Intermediate Lookups'!$A3&amp;'Intermediate Lookups'!J$1,$A$292, ""))</f>
        <v/>
      </c>
      <c r="J294" s="10" t="str">
        <f>IF($A$292="","",IF(VLOOKUP($A$292,Samples!$A$3:$D$100,2,FALSE)='Intermediate Lookups'!$A3&amp;'Intermediate Lookups'!K$1,$A$292, ""))</f>
        <v/>
      </c>
      <c r="K294" s="10" t="str">
        <f>IF($A$292="","",IF(VLOOKUP($A$292,Samples!$A$3:$D$100,2,FALSE)='Intermediate Lookups'!$A3&amp;'Intermediate Lookups'!L$1,$A$292, ""))</f>
        <v/>
      </c>
      <c r="L294" s="10" t="str">
        <f>IF($A$292="","",IF(VLOOKUP($A$292,Samples!$A$3:$D$100,2,FALSE)='Intermediate Lookups'!$A3&amp;'Intermediate Lookups'!M$1,$A$292, ""))</f>
        <v/>
      </c>
    </row>
    <row r="295" spans="1:12" x14ac:dyDescent="0.25">
      <c r="A295" s="10" t="str">
        <f>IF($A$292="","",IF(VLOOKUP($A$292,Samples!$A$3:$D$100,2,FALSE)='Intermediate Lookups'!$A4&amp;'Intermediate Lookups'!B$1,$A$292, ""))</f>
        <v/>
      </c>
      <c r="B295" s="10" t="str">
        <f>IF($A$292="","",IF(VLOOKUP($A$292,Samples!$A$3:$D$100,2,FALSE)='Intermediate Lookups'!$A4&amp;'Intermediate Lookups'!C$1,$A$292, ""))</f>
        <v/>
      </c>
      <c r="C295" s="10" t="str">
        <f>IF($A$292="","",IF(VLOOKUP($A$292,Samples!$A$3:$D$100,2,FALSE)='Intermediate Lookups'!$A4&amp;'Intermediate Lookups'!D$1,$A$292, ""))</f>
        <v/>
      </c>
      <c r="D295" s="10" t="str">
        <f>IF($A$292="","",IF(VLOOKUP($A$292,Samples!$A$3:$D$100,2,FALSE)='Intermediate Lookups'!$A4&amp;'Intermediate Lookups'!E$1,$A$292, ""))</f>
        <v/>
      </c>
      <c r="E295" s="10" t="str">
        <f>IF($A$292="","",IF(VLOOKUP($A$292,Samples!$A$3:$D$100,2,FALSE)='Intermediate Lookups'!$A4&amp;'Intermediate Lookups'!F$1,$A$292, ""))</f>
        <v/>
      </c>
      <c r="F295" s="10" t="str">
        <f>IF($A$292="","",IF(VLOOKUP($A$292,Samples!$A$3:$D$100,2,FALSE)='Intermediate Lookups'!$A4&amp;'Intermediate Lookups'!G$1,$A$292, ""))</f>
        <v/>
      </c>
      <c r="G295" s="10" t="str">
        <f>IF($A$292="","",IF(VLOOKUP($A$292,Samples!$A$3:$D$100,2,FALSE)='Intermediate Lookups'!$A4&amp;'Intermediate Lookups'!H$1,$A$292, ""))</f>
        <v/>
      </c>
      <c r="H295" s="10" t="str">
        <f>IF($A$292="","",IF(VLOOKUP($A$292,Samples!$A$3:$D$100,2,FALSE)='Intermediate Lookups'!$A4&amp;'Intermediate Lookups'!I$1,$A$292, ""))</f>
        <v/>
      </c>
      <c r="I295" s="10" t="str">
        <f>IF($A$292="","",IF(VLOOKUP($A$292,Samples!$A$3:$D$100,2,FALSE)='Intermediate Lookups'!$A4&amp;'Intermediate Lookups'!J$1,$A$292, ""))</f>
        <v/>
      </c>
      <c r="J295" s="10" t="str">
        <f>IF($A$292="","",IF(VLOOKUP($A$292,Samples!$A$3:$D$100,2,FALSE)='Intermediate Lookups'!$A4&amp;'Intermediate Lookups'!K$1,$A$292, ""))</f>
        <v/>
      </c>
      <c r="K295" s="10" t="str">
        <f>IF($A$292="","",IF(VLOOKUP($A$292,Samples!$A$3:$D$100,2,FALSE)='Intermediate Lookups'!$A4&amp;'Intermediate Lookups'!L$1,$A$292, ""))</f>
        <v/>
      </c>
      <c r="L295" s="10" t="str">
        <f>IF($A$292="","",IF(VLOOKUP($A$292,Samples!$A$3:$D$100,2,FALSE)='Intermediate Lookups'!$A4&amp;'Intermediate Lookups'!M$1,$A$292, ""))</f>
        <v/>
      </c>
    </row>
    <row r="296" spans="1:12" x14ac:dyDescent="0.25">
      <c r="A296" s="10" t="str">
        <f>IF($A$292="","",IF(VLOOKUP($A$292,Samples!$A$3:$D$100,2,FALSE)='Intermediate Lookups'!$A5&amp;'Intermediate Lookups'!B$1,$A$292, ""))</f>
        <v/>
      </c>
      <c r="B296" s="10" t="str">
        <f>IF($A$292="","",IF(VLOOKUP($A$292,Samples!$A$3:$D$100,2,FALSE)='Intermediate Lookups'!$A5&amp;'Intermediate Lookups'!C$1,$A$292, ""))</f>
        <v/>
      </c>
      <c r="C296" s="10" t="str">
        <f>IF($A$292="","",IF(VLOOKUP($A$292,Samples!$A$3:$D$100,2,FALSE)='Intermediate Lookups'!$A5&amp;'Intermediate Lookups'!D$1,$A$292, ""))</f>
        <v/>
      </c>
      <c r="D296" s="10" t="str">
        <f>IF($A$292="","",IF(VLOOKUP($A$292,Samples!$A$3:$D$100,2,FALSE)='Intermediate Lookups'!$A5&amp;'Intermediate Lookups'!E$1,$A$292, ""))</f>
        <v/>
      </c>
      <c r="E296" s="10" t="str">
        <f>IF($A$292="","",IF(VLOOKUP($A$292,Samples!$A$3:$D$100,2,FALSE)='Intermediate Lookups'!$A5&amp;'Intermediate Lookups'!F$1,$A$292, ""))</f>
        <v/>
      </c>
      <c r="F296" s="10" t="str">
        <f>IF($A$292="","",IF(VLOOKUP($A$292,Samples!$A$3:$D$100,2,FALSE)='Intermediate Lookups'!$A5&amp;'Intermediate Lookups'!G$1,$A$292, ""))</f>
        <v/>
      </c>
      <c r="G296" s="10" t="str">
        <f>IF($A$292="","",IF(VLOOKUP($A$292,Samples!$A$3:$D$100,2,FALSE)='Intermediate Lookups'!$A5&amp;'Intermediate Lookups'!H$1,$A$292, ""))</f>
        <v/>
      </c>
      <c r="H296" s="10" t="str">
        <f>IF($A$292="","",IF(VLOOKUP($A$292,Samples!$A$3:$D$100,2,FALSE)='Intermediate Lookups'!$A5&amp;'Intermediate Lookups'!I$1,$A$292, ""))</f>
        <v/>
      </c>
      <c r="I296" s="10" t="str">
        <f>IF($A$292="","",IF(VLOOKUP($A$292,Samples!$A$3:$D$100,2,FALSE)='Intermediate Lookups'!$A5&amp;'Intermediate Lookups'!J$1,$A$292, ""))</f>
        <v/>
      </c>
      <c r="J296" s="10" t="str">
        <f>IF($A$292="","",IF(VLOOKUP($A$292,Samples!$A$3:$D$100,2,FALSE)='Intermediate Lookups'!$A5&amp;'Intermediate Lookups'!K$1,$A$292, ""))</f>
        <v/>
      </c>
      <c r="K296" s="10" t="str">
        <f>IF($A$292="","",IF(VLOOKUP($A$292,Samples!$A$3:$D$100,2,FALSE)='Intermediate Lookups'!$A5&amp;'Intermediate Lookups'!L$1,$A$292, ""))</f>
        <v/>
      </c>
      <c r="L296" s="10" t="str">
        <f>IF($A$292="","",IF(VLOOKUP($A$292,Samples!$A$3:$D$100,2,FALSE)='Intermediate Lookups'!$A5&amp;'Intermediate Lookups'!M$1,$A$292, ""))</f>
        <v/>
      </c>
    </row>
    <row r="297" spans="1:12" x14ac:dyDescent="0.25">
      <c r="A297" s="10" t="str">
        <f>IF($A$292="","",IF(VLOOKUP($A$292,Samples!$A$3:$D$100,2,FALSE)='Intermediate Lookups'!$A6&amp;'Intermediate Lookups'!B$1,$A$292, ""))</f>
        <v/>
      </c>
      <c r="B297" s="10" t="str">
        <f>IF($A$292="","",IF(VLOOKUP($A$292,Samples!$A$3:$D$100,2,FALSE)='Intermediate Lookups'!$A6&amp;'Intermediate Lookups'!C$1,$A$292, ""))</f>
        <v/>
      </c>
      <c r="C297" s="10" t="str">
        <f>IF($A$292="","",IF(VLOOKUP($A$292,Samples!$A$3:$D$100,2,FALSE)='Intermediate Lookups'!$A6&amp;'Intermediate Lookups'!D$1,$A$292, ""))</f>
        <v/>
      </c>
      <c r="D297" s="10" t="str">
        <f>IF($A$292="","",IF(VLOOKUP($A$292,Samples!$A$3:$D$100,2,FALSE)='Intermediate Lookups'!$A6&amp;'Intermediate Lookups'!E$1,$A$292, ""))</f>
        <v/>
      </c>
      <c r="E297" s="10" t="str">
        <f>IF($A$292="","",IF(VLOOKUP($A$292,Samples!$A$3:$D$100,2,FALSE)='Intermediate Lookups'!$A6&amp;'Intermediate Lookups'!F$1,$A$292, ""))</f>
        <v/>
      </c>
      <c r="F297" s="10" t="str">
        <f>IF($A$292="","",IF(VLOOKUP($A$292,Samples!$A$3:$D$100,2,FALSE)='Intermediate Lookups'!$A6&amp;'Intermediate Lookups'!G$1,$A$292, ""))</f>
        <v/>
      </c>
      <c r="G297" s="10" t="str">
        <f>IF($A$292="","",IF(VLOOKUP($A$292,Samples!$A$3:$D$100,2,FALSE)='Intermediate Lookups'!$A6&amp;'Intermediate Lookups'!H$1,$A$292, ""))</f>
        <v/>
      </c>
      <c r="H297" s="10" t="str">
        <f>IF($A$292="","",IF(VLOOKUP($A$292,Samples!$A$3:$D$100,2,FALSE)='Intermediate Lookups'!$A6&amp;'Intermediate Lookups'!I$1,$A$292, ""))</f>
        <v/>
      </c>
      <c r="I297" s="10" t="str">
        <f>IF($A$292="","",IF(VLOOKUP($A$292,Samples!$A$3:$D$100,2,FALSE)='Intermediate Lookups'!$A6&amp;'Intermediate Lookups'!J$1,$A$292, ""))</f>
        <v/>
      </c>
      <c r="J297" s="10" t="str">
        <f>IF($A$292="","",IF(VLOOKUP($A$292,Samples!$A$3:$D$100,2,FALSE)='Intermediate Lookups'!$A6&amp;'Intermediate Lookups'!K$1,$A$292, ""))</f>
        <v/>
      </c>
      <c r="K297" s="10" t="str">
        <f>IF($A$292="","",IF(VLOOKUP($A$292,Samples!$A$3:$D$100,2,FALSE)='Intermediate Lookups'!$A6&amp;'Intermediate Lookups'!L$1,$A$292, ""))</f>
        <v/>
      </c>
      <c r="L297" s="10" t="str">
        <f>IF($A$292="","",IF(VLOOKUP($A$292,Samples!$A$3:$D$100,2,FALSE)='Intermediate Lookups'!$A6&amp;'Intermediate Lookups'!M$1,$A$292, ""))</f>
        <v/>
      </c>
    </row>
    <row r="298" spans="1:12" x14ac:dyDescent="0.25">
      <c r="A298" s="10" t="str">
        <f>IF($A$292="","",IF(VLOOKUP($A$292,Samples!$A$3:$D$100,2,FALSE)='Intermediate Lookups'!$A7&amp;'Intermediate Lookups'!B$1,$A$292, ""))</f>
        <v/>
      </c>
      <c r="B298" s="10" t="str">
        <f>IF($A$292="","",IF(VLOOKUP($A$292,Samples!$A$3:$D$100,2,FALSE)='Intermediate Lookups'!$A7&amp;'Intermediate Lookups'!C$1,$A$292, ""))</f>
        <v/>
      </c>
      <c r="C298" s="10" t="str">
        <f>IF($A$292="","",IF(VLOOKUP($A$292,Samples!$A$3:$D$100,2,FALSE)='Intermediate Lookups'!$A7&amp;'Intermediate Lookups'!D$1,$A$292, ""))</f>
        <v/>
      </c>
      <c r="D298" s="10" t="str">
        <f>IF($A$292="","",IF(VLOOKUP($A$292,Samples!$A$3:$D$100,2,FALSE)='Intermediate Lookups'!$A7&amp;'Intermediate Lookups'!E$1,$A$292, ""))</f>
        <v/>
      </c>
      <c r="E298" s="10" t="str">
        <f>IF($A$292="","",IF(VLOOKUP($A$292,Samples!$A$3:$D$100,2,FALSE)='Intermediate Lookups'!$A7&amp;'Intermediate Lookups'!F$1,$A$292, ""))</f>
        <v/>
      </c>
      <c r="F298" s="10" t="str">
        <f>IF($A$292="","",IF(VLOOKUP($A$292,Samples!$A$3:$D$100,2,FALSE)='Intermediate Lookups'!$A7&amp;'Intermediate Lookups'!G$1,$A$292, ""))</f>
        <v/>
      </c>
      <c r="G298" s="10" t="str">
        <f>IF($A$292="","",IF(VLOOKUP($A$292,Samples!$A$3:$D$100,2,FALSE)='Intermediate Lookups'!$A7&amp;'Intermediate Lookups'!H$1,$A$292, ""))</f>
        <v/>
      </c>
      <c r="H298" s="10" t="str">
        <f>IF($A$292="","",IF(VLOOKUP($A$292,Samples!$A$3:$D$100,2,FALSE)='Intermediate Lookups'!$A7&amp;'Intermediate Lookups'!I$1,$A$292, ""))</f>
        <v/>
      </c>
      <c r="I298" s="10" t="str">
        <f>IF($A$292="","",IF(VLOOKUP($A$292,Samples!$A$3:$D$100,2,FALSE)='Intermediate Lookups'!$A7&amp;'Intermediate Lookups'!J$1,$A$292, ""))</f>
        <v/>
      </c>
      <c r="J298" s="10" t="str">
        <f>IF($A$292="","",IF(VLOOKUP($A$292,Samples!$A$3:$D$100,2,FALSE)='Intermediate Lookups'!$A7&amp;'Intermediate Lookups'!K$1,$A$292, ""))</f>
        <v/>
      </c>
      <c r="K298" s="10" t="str">
        <f>IF($A$292="","",IF(VLOOKUP($A$292,Samples!$A$3:$D$100,2,FALSE)='Intermediate Lookups'!$A7&amp;'Intermediate Lookups'!L$1,$A$292, ""))</f>
        <v/>
      </c>
      <c r="L298" s="10" t="str">
        <f>IF($A$292="","",IF(VLOOKUP($A$292,Samples!$A$3:$D$100,2,FALSE)='Intermediate Lookups'!$A7&amp;'Intermediate Lookups'!M$1,$A$292, ""))</f>
        <v/>
      </c>
    </row>
    <row r="299" spans="1:12" x14ac:dyDescent="0.25">
      <c r="A299" s="10" t="str">
        <f>IF($A$292="","",IF(VLOOKUP($A$292,Samples!$A$3:$D$100,2,FALSE)='Intermediate Lookups'!$A8&amp;'Intermediate Lookups'!B$1,$A$292, ""))</f>
        <v/>
      </c>
      <c r="B299" s="10" t="str">
        <f>IF($A$292="","",IF(VLOOKUP($A$292,Samples!$A$3:$D$100,2,FALSE)='Intermediate Lookups'!$A8&amp;'Intermediate Lookups'!C$1,$A$292, ""))</f>
        <v/>
      </c>
      <c r="C299" s="10" t="str">
        <f>IF($A$292="","",IF(VLOOKUP($A$292,Samples!$A$3:$D$100,2,FALSE)='Intermediate Lookups'!$A8&amp;'Intermediate Lookups'!D$1,$A$292, ""))</f>
        <v/>
      </c>
      <c r="D299" s="10" t="str">
        <f>IF($A$292="","",IF(VLOOKUP($A$292,Samples!$A$3:$D$100,2,FALSE)='Intermediate Lookups'!$A8&amp;'Intermediate Lookups'!E$1,$A$292, ""))</f>
        <v/>
      </c>
      <c r="E299" s="10" t="str">
        <f>IF($A$292="","",IF(VLOOKUP($A$292,Samples!$A$3:$D$100,2,FALSE)='Intermediate Lookups'!$A8&amp;'Intermediate Lookups'!F$1,$A$292, ""))</f>
        <v/>
      </c>
      <c r="F299" s="10" t="str">
        <f>IF($A$292="","",IF(VLOOKUP($A$292,Samples!$A$3:$D$100,2,FALSE)='Intermediate Lookups'!$A8&amp;'Intermediate Lookups'!G$1,$A$292, ""))</f>
        <v/>
      </c>
      <c r="G299" s="10" t="str">
        <f>IF($A$292="","",IF(VLOOKUP($A$292,Samples!$A$3:$D$100,2,FALSE)='Intermediate Lookups'!$A8&amp;'Intermediate Lookups'!H$1,$A$292, ""))</f>
        <v/>
      </c>
      <c r="H299" s="10" t="str">
        <f>IF($A$292="","",IF(VLOOKUP($A$292,Samples!$A$3:$D$100,2,FALSE)='Intermediate Lookups'!$A8&amp;'Intermediate Lookups'!I$1,$A$292, ""))</f>
        <v/>
      </c>
      <c r="I299" s="10" t="str">
        <f>IF($A$292="","",IF(VLOOKUP($A$292,Samples!$A$3:$D$100,2,FALSE)='Intermediate Lookups'!$A8&amp;'Intermediate Lookups'!J$1,$A$292, ""))</f>
        <v/>
      </c>
      <c r="J299" s="10" t="str">
        <f>IF($A$292="","",IF(VLOOKUP($A$292,Samples!$A$3:$D$100,2,FALSE)='Intermediate Lookups'!$A8&amp;'Intermediate Lookups'!K$1,$A$292, ""))</f>
        <v/>
      </c>
      <c r="K299" s="10" t="str">
        <f>IF($A$292="","",IF(VLOOKUP($A$292,Samples!$A$3:$D$100,2,FALSE)='Intermediate Lookups'!$A8&amp;'Intermediate Lookups'!L$1,$A$292, ""))</f>
        <v/>
      </c>
      <c r="L299" s="10" t="str">
        <f>IF($A$292="","",IF(VLOOKUP($A$292,Samples!$A$3:$D$100,2,FALSE)='Intermediate Lookups'!$A8&amp;'Intermediate Lookups'!M$1,$A$292, ""))</f>
        <v/>
      </c>
    </row>
    <row r="300" spans="1:12" x14ac:dyDescent="0.25">
      <c r="A300" s="10" t="str">
        <f>IF($A$292="","",IF(VLOOKUP($A$292,Samples!$A$3:$D$100,2,FALSE)='Intermediate Lookups'!$A9&amp;'Intermediate Lookups'!B$1,$A$292, ""))</f>
        <v/>
      </c>
      <c r="B300" s="10" t="str">
        <f>IF($A$292="","",IF(VLOOKUP($A$292,Samples!$A$3:$D$100,2,FALSE)='Intermediate Lookups'!$A9&amp;'Intermediate Lookups'!C$1,$A$292, ""))</f>
        <v/>
      </c>
      <c r="C300" s="10" t="str">
        <f>IF($A$292="","",IF(VLOOKUP($A$292,Samples!$A$3:$D$100,2,FALSE)='Intermediate Lookups'!$A9&amp;'Intermediate Lookups'!D$1,$A$292, ""))</f>
        <v/>
      </c>
      <c r="D300" s="10" t="str">
        <f>IF($A$292="","",IF(VLOOKUP($A$292,Samples!$A$3:$D$100,2,FALSE)='Intermediate Lookups'!$A9&amp;'Intermediate Lookups'!E$1,$A$292, ""))</f>
        <v/>
      </c>
      <c r="E300" s="10" t="str">
        <f>IF($A$292="","",IF(VLOOKUP($A$292,Samples!$A$3:$D$100,2,FALSE)='Intermediate Lookups'!$A9&amp;'Intermediate Lookups'!F$1,$A$292, ""))</f>
        <v/>
      </c>
      <c r="F300" s="10" t="str">
        <f>IF($A$292="","",IF(VLOOKUP($A$292,Samples!$A$3:$D$100,2,FALSE)='Intermediate Lookups'!$A9&amp;'Intermediate Lookups'!G$1,$A$292, ""))</f>
        <v/>
      </c>
      <c r="G300" s="10" t="str">
        <f>IF($A$292="","",IF(VLOOKUP($A$292,Samples!$A$3:$D$100,2,FALSE)='Intermediate Lookups'!$A9&amp;'Intermediate Lookups'!H$1,$A$292, ""))</f>
        <v/>
      </c>
      <c r="H300" s="10" t="str">
        <f>IF($A$292="","",IF(VLOOKUP($A$292,Samples!$A$3:$D$100,2,FALSE)='Intermediate Lookups'!$A9&amp;'Intermediate Lookups'!I$1,$A$292, ""))</f>
        <v/>
      </c>
      <c r="I300" s="10" t="str">
        <f>IF($A$292="","",IF(VLOOKUP($A$292,Samples!$A$3:$D$100,2,FALSE)='Intermediate Lookups'!$A9&amp;'Intermediate Lookups'!J$1,$A$292, ""))</f>
        <v/>
      </c>
      <c r="J300" s="10" t="str">
        <f>IF($A$292="","",IF(VLOOKUP($A$292,Samples!$A$3:$D$100,2,FALSE)='Intermediate Lookups'!$A9&amp;'Intermediate Lookups'!K$1,$A$292, ""))</f>
        <v/>
      </c>
      <c r="K300" s="10" t="str">
        <f>IF($A$292="","",IF(VLOOKUP($A$292,Samples!$A$3:$D$100,2,FALSE)='Intermediate Lookups'!$A9&amp;'Intermediate Lookups'!L$1,$A$292, ""))</f>
        <v/>
      </c>
      <c r="L300" s="10" t="str">
        <f>IF($A$292="","",IF(VLOOKUP($A$292,Samples!$A$3:$D$100,2,FALSE)='Intermediate Lookups'!$A9&amp;'Intermediate Lookups'!M$1,$A$292, ""))</f>
        <v/>
      </c>
    </row>
    <row r="302" spans="1:12" x14ac:dyDescent="0.25">
      <c r="A302" t="str">
        <f>IF(ISBLANK(Samples!A33),IF(OR(A292="",A292=Samples!$A$100,ISBLANK(Samples!A100)),"",Samples!$A$100),Samples!A33)</f>
        <v/>
      </c>
      <c r="B302" t="str">
        <f>IF(A302="","",VLOOKUP(A302,Samples!$A$3:$D$100,4,FALSE))</f>
        <v/>
      </c>
    </row>
    <row r="303" spans="1:12" x14ac:dyDescent="0.25">
      <c r="A303" s="10" t="str">
        <f>IF($A$302="","",IF(VLOOKUP($A$302,Samples!$A$3:$D$100,2,FALSE)='Intermediate Lookups'!$A2&amp;'Intermediate Lookups'!B$1,$A$302, ""))</f>
        <v/>
      </c>
      <c r="B303" s="10" t="str">
        <f>IF($A$302="","",IF(VLOOKUP($A$302,Samples!$A$3:$D$100,2,FALSE)='Intermediate Lookups'!$A2&amp;'Intermediate Lookups'!C$1,$A$302, ""))</f>
        <v/>
      </c>
      <c r="C303" s="10" t="str">
        <f>IF($A$302="","",IF(VLOOKUP($A$302,Samples!$A$3:$D$100,2,FALSE)='Intermediate Lookups'!$A2&amp;'Intermediate Lookups'!D$1,$A$302, ""))</f>
        <v/>
      </c>
      <c r="D303" s="10" t="str">
        <f>IF($A$302="","",IF(VLOOKUP($A$302,Samples!$A$3:$D$100,2,FALSE)='Intermediate Lookups'!$A2&amp;'Intermediate Lookups'!E$1,$A$302, ""))</f>
        <v/>
      </c>
      <c r="E303" s="10" t="str">
        <f>IF($A$302="","",IF(VLOOKUP($A$302,Samples!$A$3:$D$100,2,FALSE)='Intermediate Lookups'!$A2&amp;'Intermediate Lookups'!F$1,$A$302, ""))</f>
        <v/>
      </c>
      <c r="F303" s="10" t="str">
        <f>IF($A$302="","",IF(VLOOKUP($A$302,Samples!$A$3:$D$100,2,FALSE)='Intermediate Lookups'!$A2&amp;'Intermediate Lookups'!G$1,$A$302, ""))</f>
        <v/>
      </c>
      <c r="G303" s="10" t="str">
        <f>IF($A$302="","",IF(VLOOKUP($A$302,Samples!$A$3:$D$100,2,FALSE)='Intermediate Lookups'!$A2&amp;'Intermediate Lookups'!H$1,$A$302, ""))</f>
        <v/>
      </c>
      <c r="H303" s="10" t="str">
        <f>IF($A$302="","",IF(VLOOKUP($A$302,Samples!$A$3:$D$100,2,FALSE)='Intermediate Lookups'!$A2&amp;'Intermediate Lookups'!I$1,$A$302, ""))</f>
        <v/>
      </c>
      <c r="I303" s="10" t="str">
        <f>IF($A$302="","",IF(VLOOKUP($A$302,Samples!$A$3:$D$100,2,FALSE)='Intermediate Lookups'!$A2&amp;'Intermediate Lookups'!J$1,$A$302, ""))</f>
        <v/>
      </c>
      <c r="J303" s="10" t="str">
        <f>IF($A$302="","",IF(VLOOKUP($A$302,Samples!$A$3:$D$100,2,FALSE)='Intermediate Lookups'!$A2&amp;'Intermediate Lookups'!K$1,$A$302, ""))</f>
        <v/>
      </c>
      <c r="K303" s="10" t="str">
        <f>IF($A$302="","",IF(VLOOKUP($A$302,Samples!$A$3:$D$100,2,FALSE)='Intermediate Lookups'!$A2&amp;'Intermediate Lookups'!L$1,$A$302, ""))</f>
        <v/>
      </c>
      <c r="L303" s="10" t="str">
        <f>IF($A$302="","",IF(VLOOKUP($A$302,Samples!$A$3:$D$100,2,FALSE)='Intermediate Lookups'!$A2&amp;'Intermediate Lookups'!M$1,$A$302, ""))</f>
        <v/>
      </c>
    </row>
    <row r="304" spans="1:12" x14ac:dyDescent="0.25">
      <c r="A304" s="10" t="str">
        <f>IF($A$302="","",IF(VLOOKUP($A$302,Samples!$A$3:$D$100,2,FALSE)='Intermediate Lookups'!$A3&amp;'Intermediate Lookups'!B$1,$A$302, ""))</f>
        <v/>
      </c>
      <c r="B304" s="10" t="str">
        <f>IF($A$302="","",IF(VLOOKUP($A$302,Samples!$A$3:$D$100,2,FALSE)='Intermediate Lookups'!$A3&amp;'Intermediate Lookups'!C$1,$A$302, ""))</f>
        <v/>
      </c>
      <c r="C304" s="10" t="str">
        <f>IF($A$302="","",IF(VLOOKUP($A$302,Samples!$A$3:$D$100,2,FALSE)='Intermediate Lookups'!$A3&amp;'Intermediate Lookups'!D$1,$A$302, ""))</f>
        <v/>
      </c>
      <c r="D304" s="10" t="str">
        <f>IF($A$302="","",IF(VLOOKUP($A$302,Samples!$A$3:$D$100,2,FALSE)='Intermediate Lookups'!$A3&amp;'Intermediate Lookups'!E$1,$A$302, ""))</f>
        <v/>
      </c>
      <c r="E304" s="10" t="str">
        <f>IF($A$302="","",IF(VLOOKUP($A$302,Samples!$A$3:$D$100,2,FALSE)='Intermediate Lookups'!$A3&amp;'Intermediate Lookups'!F$1,$A$302, ""))</f>
        <v/>
      </c>
      <c r="F304" s="10" t="str">
        <f>IF($A$302="","",IF(VLOOKUP($A$302,Samples!$A$3:$D$100,2,FALSE)='Intermediate Lookups'!$A3&amp;'Intermediate Lookups'!G$1,$A$302, ""))</f>
        <v/>
      </c>
      <c r="G304" s="10" t="str">
        <f>IF($A$302="","",IF(VLOOKUP($A$302,Samples!$A$3:$D$100,2,FALSE)='Intermediate Lookups'!$A3&amp;'Intermediate Lookups'!H$1,$A$302, ""))</f>
        <v/>
      </c>
      <c r="H304" s="10" t="str">
        <f>IF($A$302="","",IF(VLOOKUP($A$302,Samples!$A$3:$D$100,2,FALSE)='Intermediate Lookups'!$A3&amp;'Intermediate Lookups'!I$1,$A$302, ""))</f>
        <v/>
      </c>
      <c r="I304" s="10" t="str">
        <f>IF($A$302="","",IF(VLOOKUP($A$302,Samples!$A$3:$D$100,2,FALSE)='Intermediate Lookups'!$A3&amp;'Intermediate Lookups'!J$1,$A$302, ""))</f>
        <v/>
      </c>
      <c r="J304" s="10" t="str">
        <f>IF($A$302="","",IF(VLOOKUP($A$302,Samples!$A$3:$D$100,2,FALSE)='Intermediate Lookups'!$A3&amp;'Intermediate Lookups'!K$1,$A$302, ""))</f>
        <v/>
      </c>
      <c r="K304" s="10" t="str">
        <f>IF($A$302="","",IF(VLOOKUP($A$302,Samples!$A$3:$D$100,2,FALSE)='Intermediate Lookups'!$A3&amp;'Intermediate Lookups'!L$1,$A$302, ""))</f>
        <v/>
      </c>
      <c r="L304" s="10" t="str">
        <f>IF($A$302="","",IF(VLOOKUP($A$302,Samples!$A$3:$D$100,2,FALSE)='Intermediate Lookups'!$A3&amp;'Intermediate Lookups'!M$1,$A$302, ""))</f>
        <v/>
      </c>
    </row>
    <row r="305" spans="1:12" x14ac:dyDescent="0.25">
      <c r="A305" s="10" t="str">
        <f>IF($A$302="","",IF(VLOOKUP($A$302,Samples!$A$3:$D$100,2,FALSE)='Intermediate Lookups'!$A4&amp;'Intermediate Lookups'!B$1,$A$302, ""))</f>
        <v/>
      </c>
      <c r="B305" s="10" t="str">
        <f>IF($A$302="","",IF(VLOOKUP($A$302,Samples!$A$3:$D$100,2,FALSE)='Intermediate Lookups'!$A4&amp;'Intermediate Lookups'!C$1,$A$302, ""))</f>
        <v/>
      </c>
      <c r="C305" s="10" t="str">
        <f>IF($A$302="","",IF(VLOOKUP($A$302,Samples!$A$3:$D$100,2,FALSE)='Intermediate Lookups'!$A4&amp;'Intermediate Lookups'!D$1,$A$302, ""))</f>
        <v/>
      </c>
      <c r="D305" s="10" t="str">
        <f>IF($A$302="","",IF(VLOOKUP($A$302,Samples!$A$3:$D$100,2,FALSE)='Intermediate Lookups'!$A4&amp;'Intermediate Lookups'!E$1,$A$302, ""))</f>
        <v/>
      </c>
      <c r="E305" s="10" t="str">
        <f>IF($A$302="","",IF(VLOOKUP($A$302,Samples!$A$3:$D$100,2,FALSE)='Intermediate Lookups'!$A4&amp;'Intermediate Lookups'!F$1,$A$302, ""))</f>
        <v/>
      </c>
      <c r="F305" s="10" t="str">
        <f>IF($A$302="","",IF(VLOOKUP($A$302,Samples!$A$3:$D$100,2,FALSE)='Intermediate Lookups'!$A4&amp;'Intermediate Lookups'!G$1,$A$302, ""))</f>
        <v/>
      </c>
      <c r="G305" s="10" t="str">
        <f>IF($A$302="","",IF(VLOOKUP($A$302,Samples!$A$3:$D$100,2,FALSE)='Intermediate Lookups'!$A4&amp;'Intermediate Lookups'!H$1,$A$302, ""))</f>
        <v/>
      </c>
      <c r="H305" s="10" t="str">
        <f>IF($A$302="","",IF(VLOOKUP($A$302,Samples!$A$3:$D$100,2,FALSE)='Intermediate Lookups'!$A4&amp;'Intermediate Lookups'!I$1,$A$302, ""))</f>
        <v/>
      </c>
      <c r="I305" s="10" t="str">
        <f>IF($A$302="","",IF(VLOOKUP($A$302,Samples!$A$3:$D$100,2,FALSE)='Intermediate Lookups'!$A4&amp;'Intermediate Lookups'!J$1,$A$302, ""))</f>
        <v/>
      </c>
      <c r="J305" s="10" t="str">
        <f>IF($A$302="","",IF(VLOOKUP($A$302,Samples!$A$3:$D$100,2,FALSE)='Intermediate Lookups'!$A4&amp;'Intermediate Lookups'!K$1,$A$302, ""))</f>
        <v/>
      </c>
      <c r="K305" s="10" t="str">
        <f>IF($A$302="","",IF(VLOOKUP($A$302,Samples!$A$3:$D$100,2,FALSE)='Intermediate Lookups'!$A4&amp;'Intermediate Lookups'!L$1,$A$302, ""))</f>
        <v/>
      </c>
      <c r="L305" s="10" t="str">
        <f>IF($A$302="","",IF(VLOOKUP($A$302,Samples!$A$3:$D$100,2,FALSE)='Intermediate Lookups'!$A4&amp;'Intermediate Lookups'!M$1,$A$302, ""))</f>
        <v/>
      </c>
    </row>
    <row r="306" spans="1:12" x14ac:dyDescent="0.25">
      <c r="A306" s="10" t="str">
        <f>IF($A$302="","",IF(VLOOKUP($A$302,Samples!$A$3:$D$100,2,FALSE)='Intermediate Lookups'!$A5&amp;'Intermediate Lookups'!B$1,$A$302, ""))</f>
        <v/>
      </c>
      <c r="B306" s="10" t="str">
        <f>IF($A$302="","",IF(VLOOKUP($A$302,Samples!$A$3:$D$100,2,FALSE)='Intermediate Lookups'!$A5&amp;'Intermediate Lookups'!C$1,$A$302, ""))</f>
        <v/>
      </c>
      <c r="C306" s="10" t="str">
        <f>IF($A$302="","",IF(VLOOKUP($A$302,Samples!$A$3:$D$100,2,FALSE)='Intermediate Lookups'!$A5&amp;'Intermediate Lookups'!D$1,$A$302, ""))</f>
        <v/>
      </c>
      <c r="D306" s="10" t="str">
        <f>IF($A$302="","",IF(VLOOKUP($A$302,Samples!$A$3:$D$100,2,FALSE)='Intermediate Lookups'!$A5&amp;'Intermediate Lookups'!E$1,$A$302, ""))</f>
        <v/>
      </c>
      <c r="E306" s="10" t="str">
        <f>IF($A$302="","",IF(VLOOKUP($A$302,Samples!$A$3:$D$100,2,FALSE)='Intermediate Lookups'!$A5&amp;'Intermediate Lookups'!F$1,$A$302, ""))</f>
        <v/>
      </c>
      <c r="F306" s="10" t="str">
        <f>IF($A$302="","",IF(VLOOKUP($A$302,Samples!$A$3:$D$100,2,FALSE)='Intermediate Lookups'!$A5&amp;'Intermediate Lookups'!G$1,$A$302, ""))</f>
        <v/>
      </c>
      <c r="G306" s="10" t="str">
        <f>IF($A$302="","",IF(VLOOKUP($A$302,Samples!$A$3:$D$100,2,FALSE)='Intermediate Lookups'!$A5&amp;'Intermediate Lookups'!H$1,$A$302, ""))</f>
        <v/>
      </c>
      <c r="H306" s="10" t="str">
        <f>IF($A$302="","",IF(VLOOKUP($A$302,Samples!$A$3:$D$100,2,FALSE)='Intermediate Lookups'!$A5&amp;'Intermediate Lookups'!I$1,$A$302, ""))</f>
        <v/>
      </c>
      <c r="I306" s="10" t="str">
        <f>IF($A$302="","",IF(VLOOKUP($A$302,Samples!$A$3:$D$100,2,FALSE)='Intermediate Lookups'!$A5&amp;'Intermediate Lookups'!J$1,$A$302, ""))</f>
        <v/>
      </c>
      <c r="J306" s="10" t="str">
        <f>IF($A$302="","",IF(VLOOKUP($A$302,Samples!$A$3:$D$100,2,FALSE)='Intermediate Lookups'!$A5&amp;'Intermediate Lookups'!K$1,$A$302, ""))</f>
        <v/>
      </c>
      <c r="K306" s="10" t="str">
        <f>IF($A$302="","",IF(VLOOKUP($A$302,Samples!$A$3:$D$100,2,FALSE)='Intermediate Lookups'!$A5&amp;'Intermediate Lookups'!L$1,$A$302, ""))</f>
        <v/>
      </c>
      <c r="L306" s="10" t="str">
        <f>IF($A$302="","",IF(VLOOKUP($A$302,Samples!$A$3:$D$100,2,FALSE)='Intermediate Lookups'!$A5&amp;'Intermediate Lookups'!M$1,$A$302, ""))</f>
        <v/>
      </c>
    </row>
    <row r="307" spans="1:12" x14ac:dyDescent="0.25">
      <c r="A307" s="10" t="str">
        <f>IF($A$302="","",IF(VLOOKUP($A$302,Samples!$A$3:$D$100,2,FALSE)='Intermediate Lookups'!$A6&amp;'Intermediate Lookups'!B$1,$A$302, ""))</f>
        <v/>
      </c>
      <c r="B307" s="10" t="str">
        <f>IF($A$302="","",IF(VLOOKUP($A$302,Samples!$A$3:$D$100,2,FALSE)='Intermediate Lookups'!$A6&amp;'Intermediate Lookups'!C$1,$A$302, ""))</f>
        <v/>
      </c>
      <c r="C307" s="10" t="str">
        <f>IF($A$302="","",IF(VLOOKUP($A$302,Samples!$A$3:$D$100,2,FALSE)='Intermediate Lookups'!$A6&amp;'Intermediate Lookups'!D$1,$A$302, ""))</f>
        <v/>
      </c>
      <c r="D307" s="10" t="str">
        <f>IF($A$302="","",IF(VLOOKUP($A$302,Samples!$A$3:$D$100,2,FALSE)='Intermediate Lookups'!$A6&amp;'Intermediate Lookups'!E$1,$A$302, ""))</f>
        <v/>
      </c>
      <c r="E307" s="10" t="str">
        <f>IF($A$302="","",IF(VLOOKUP($A$302,Samples!$A$3:$D$100,2,FALSE)='Intermediate Lookups'!$A6&amp;'Intermediate Lookups'!F$1,$A$302, ""))</f>
        <v/>
      </c>
      <c r="F307" s="10" t="str">
        <f>IF($A$302="","",IF(VLOOKUP($A$302,Samples!$A$3:$D$100,2,FALSE)='Intermediate Lookups'!$A6&amp;'Intermediate Lookups'!G$1,$A$302, ""))</f>
        <v/>
      </c>
      <c r="G307" s="10" t="str">
        <f>IF($A$302="","",IF(VLOOKUP($A$302,Samples!$A$3:$D$100,2,FALSE)='Intermediate Lookups'!$A6&amp;'Intermediate Lookups'!H$1,$A$302, ""))</f>
        <v/>
      </c>
      <c r="H307" s="10" t="str">
        <f>IF($A$302="","",IF(VLOOKUP($A$302,Samples!$A$3:$D$100,2,FALSE)='Intermediate Lookups'!$A6&amp;'Intermediate Lookups'!I$1,$A$302, ""))</f>
        <v/>
      </c>
      <c r="I307" s="10" t="str">
        <f>IF($A$302="","",IF(VLOOKUP($A$302,Samples!$A$3:$D$100,2,FALSE)='Intermediate Lookups'!$A6&amp;'Intermediate Lookups'!J$1,$A$302, ""))</f>
        <v/>
      </c>
      <c r="J307" s="10" t="str">
        <f>IF($A$302="","",IF(VLOOKUP($A$302,Samples!$A$3:$D$100,2,FALSE)='Intermediate Lookups'!$A6&amp;'Intermediate Lookups'!K$1,$A$302, ""))</f>
        <v/>
      </c>
      <c r="K307" s="10" t="str">
        <f>IF($A$302="","",IF(VLOOKUP($A$302,Samples!$A$3:$D$100,2,FALSE)='Intermediate Lookups'!$A6&amp;'Intermediate Lookups'!L$1,$A$302, ""))</f>
        <v/>
      </c>
      <c r="L307" s="10" t="str">
        <f>IF($A$302="","",IF(VLOOKUP($A$302,Samples!$A$3:$D$100,2,FALSE)='Intermediate Lookups'!$A6&amp;'Intermediate Lookups'!M$1,$A$302, ""))</f>
        <v/>
      </c>
    </row>
    <row r="308" spans="1:12" x14ac:dyDescent="0.25">
      <c r="A308" s="10" t="str">
        <f>IF($A$302="","",IF(VLOOKUP($A$302,Samples!$A$3:$D$100,2,FALSE)='Intermediate Lookups'!$A7&amp;'Intermediate Lookups'!B$1,$A$302, ""))</f>
        <v/>
      </c>
      <c r="B308" s="10" t="str">
        <f>IF($A$302="","",IF(VLOOKUP($A$302,Samples!$A$3:$D$100,2,FALSE)='Intermediate Lookups'!$A7&amp;'Intermediate Lookups'!C$1,$A$302, ""))</f>
        <v/>
      </c>
      <c r="C308" s="10" t="str">
        <f>IF($A$302="","",IF(VLOOKUP($A$302,Samples!$A$3:$D$100,2,FALSE)='Intermediate Lookups'!$A7&amp;'Intermediate Lookups'!D$1,$A$302, ""))</f>
        <v/>
      </c>
      <c r="D308" s="10" t="str">
        <f>IF($A$302="","",IF(VLOOKUP($A$302,Samples!$A$3:$D$100,2,FALSE)='Intermediate Lookups'!$A7&amp;'Intermediate Lookups'!E$1,$A$302, ""))</f>
        <v/>
      </c>
      <c r="E308" s="10" t="str">
        <f>IF($A$302="","",IF(VLOOKUP($A$302,Samples!$A$3:$D$100,2,FALSE)='Intermediate Lookups'!$A7&amp;'Intermediate Lookups'!F$1,$A$302, ""))</f>
        <v/>
      </c>
      <c r="F308" s="10" t="str">
        <f>IF($A$302="","",IF(VLOOKUP($A$302,Samples!$A$3:$D$100,2,FALSE)='Intermediate Lookups'!$A7&amp;'Intermediate Lookups'!G$1,$A$302, ""))</f>
        <v/>
      </c>
      <c r="G308" s="10" t="str">
        <f>IF($A$302="","",IF(VLOOKUP($A$302,Samples!$A$3:$D$100,2,FALSE)='Intermediate Lookups'!$A7&amp;'Intermediate Lookups'!H$1,$A$302, ""))</f>
        <v/>
      </c>
      <c r="H308" s="10" t="str">
        <f>IF($A$302="","",IF(VLOOKUP($A$302,Samples!$A$3:$D$100,2,FALSE)='Intermediate Lookups'!$A7&amp;'Intermediate Lookups'!I$1,$A$302, ""))</f>
        <v/>
      </c>
      <c r="I308" s="10" t="str">
        <f>IF($A$302="","",IF(VLOOKUP($A$302,Samples!$A$3:$D$100,2,FALSE)='Intermediate Lookups'!$A7&amp;'Intermediate Lookups'!J$1,$A$302, ""))</f>
        <v/>
      </c>
      <c r="J308" s="10" t="str">
        <f>IF($A$302="","",IF(VLOOKUP($A$302,Samples!$A$3:$D$100,2,FALSE)='Intermediate Lookups'!$A7&amp;'Intermediate Lookups'!K$1,$A$302, ""))</f>
        <v/>
      </c>
      <c r="K308" s="10" t="str">
        <f>IF($A$302="","",IF(VLOOKUP($A$302,Samples!$A$3:$D$100,2,FALSE)='Intermediate Lookups'!$A7&amp;'Intermediate Lookups'!L$1,$A$302, ""))</f>
        <v/>
      </c>
      <c r="L308" s="10" t="str">
        <f>IF($A$302="","",IF(VLOOKUP($A$302,Samples!$A$3:$D$100,2,FALSE)='Intermediate Lookups'!$A7&amp;'Intermediate Lookups'!M$1,$A$302, ""))</f>
        <v/>
      </c>
    </row>
    <row r="309" spans="1:12" x14ac:dyDescent="0.25">
      <c r="A309" s="10" t="str">
        <f>IF($A$302="","",IF(VLOOKUP($A$302,Samples!$A$3:$D$100,2,FALSE)='Intermediate Lookups'!$A8&amp;'Intermediate Lookups'!B$1,$A$302, ""))</f>
        <v/>
      </c>
      <c r="B309" s="10" t="str">
        <f>IF($A$302="","",IF(VLOOKUP($A$302,Samples!$A$3:$D$100,2,FALSE)='Intermediate Lookups'!$A8&amp;'Intermediate Lookups'!C$1,$A$302, ""))</f>
        <v/>
      </c>
      <c r="C309" s="10" t="str">
        <f>IF($A$302="","",IF(VLOOKUP($A$302,Samples!$A$3:$D$100,2,FALSE)='Intermediate Lookups'!$A8&amp;'Intermediate Lookups'!D$1,$A$302, ""))</f>
        <v/>
      </c>
      <c r="D309" s="10" t="str">
        <f>IF($A$302="","",IF(VLOOKUP($A$302,Samples!$A$3:$D$100,2,FALSE)='Intermediate Lookups'!$A8&amp;'Intermediate Lookups'!E$1,$A$302, ""))</f>
        <v/>
      </c>
      <c r="E309" s="10" t="str">
        <f>IF($A$302="","",IF(VLOOKUP($A$302,Samples!$A$3:$D$100,2,FALSE)='Intermediate Lookups'!$A8&amp;'Intermediate Lookups'!F$1,$A$302, ""))</f>
        <v/>
      </c>
      <c r="F309" s="10" t="str">
        <f>IF($A$302="","",IF(VLOOKUP($A$302,Samples!$A$3:$D$100,2,FALSE)='Intermediate Lookups'!$A8&amp;'Intermediate Lookups'!G$1,$A$302, ""))</f>
        <v/>
      </c>
      <c r="G309" s="10" t="str">
        <f>IF($A$302="","",IF(VLOOKUP($A$302,Samples!$A$3:$D$100,2,FALSE)='Intermediate Lookups'!$A8&amp;'Intermediate Lookups'!H$1,$A$302, ""))</f>
        <v/>
      </c>
      <c r="H309" s="10" t="str">
        <f>IF($A$302="","",IF(VLOOKUP($A$302,Samples!$A$3:$D$100,2,FALSE)='Intermediate Lookups'!$A8&amp;'Intermediate Lookups'!I$1,$A$302, ""))</f>
        <v/>
      </c>
      <c r="I309" s="10" t="str">
        <f>IF($A$302="","",IF(VLOOKUP($A$302,Samples!$A$3:$D$100,2,FALSE)='Intermediate Lookups'!$A8&amp;'Intermediate Lookups'!J$1,$A$302, ""))</f>
        <v/>
      </c>
      <c r="J309" s="10" t="str">
        <f>IF($A$302="","",IF(VLOOKUP($A$302,Samples!$A$3:$D$100,2,FALSE)='Intermediate Lookups'!$A8&amp;'Intermediate Lookups'!K$1,$A$302, ""))</f>
        <v/>
      </c>
      <c r="K309" s="10" t="str">
        <f>IF($A$302="","",IF(VLOOKUP($A$302,Samples!$A$3:$D$100,2,FALSE)='Intermediate Lookups'!$A8&amp;'Intermediate Lookups'!L$1,$A$302, ""))</f>
        <v/>
      </c>
      <c r="L309" s="10" t="str">
        <f>IF($A$302="","",IF(VLOOKUP($A$302,Samples!$A$3:$D$100,2,FALSE)='Intermediate Lookups'!$A8&amp;'Intermediate Lookups'!M$1,$A$302, ""))</f>
        <v/>
      </c>
    </row>
    <row r="310" spans="1:12" x14ac:dyDescent="0.25">
      <c r="A310" s="10" t="str">
        <f>IF($A$302="","",IF(VLOOKUP($A$302,Samples!$A$3:$D$100,2,FALSE)='Intermediate Lookups'!$A9&amp;'Intermediate Lookups'!B$1,$A$302, ""))</f>
        <v/>
      </c>
      <c r="B310" s="10" t="str">
        <f>IF($A$302="","",IF(VLOOKUP($A$302,Samples!$A$3:$D$100,2,FALSE)='Intermediate Lookups'!$A9&amp;'Intermediate Lookups'!C$1,$A$302, ""))</f>
        <v/>
      </c>
      <c r="C310" s="10" t="str">
        <f>IF($A$302="","",IF(VLOOKUP($A$302,Samples!$A$3:$D$100,2,FALSE)='Intermediate Lookups'!$A9&amp;'Intermediate Lookups'!D$1,$A$302, ""))</f>
        <v/>
      </c>
      <c r="D310" s="10" t="str">
        <f>IF($A$302="","",IF(VLOOKUP($A$302,Samples!$A$3:$D$100,2,FALSE)='Intermediate Lookups'!$A9&amp;'Intermediate Lookups'!E$1,$A$302, ""))</f>
        <v/>
      </c>
      <c r="E310" s="10" t="str">
        <f>IF($A$302="","",IF(VLOOKUP($A$302,Samples!$A$3:$D$100,2,FALSE)='Intermediate Lookups'!$A9&amp;'Intermediate Lookups'!F$1,$A$302, ""))</f>
        <v/>
      </c>
      <c r="F310" s="10" t="str">
        <f>IF($A$302="","",IF(VLOOKUP($A$302,Samples!$A$3:$D$100,2,FALSE)='Intermediate Lookups'!$A9&amp;'Intermediate Lookups'!G$1,$A$302, ""))</f>
        <v/>
      </c>
      <c r="G310" s="10" t="str">
        <f>IF($A$302="","",IF(VLOOKUP($A$302,Samples!$A$3:$D$100,2,FALSE)='Intermediate Lookups'!$A9&amp;'Intermediate Lookups'!H$1,$A$302, ""))</f>
        <v/>
      </c>
      <c r="H310" s="10" t="str">
        <f>IF($A$302="","",IF(VLOOKUP($A$302,Samples!$A$3:$D$100,2,FALSE)='Intermediate Lookups'!$A9&amp;'Intermediate Lookups'!I$1,$A$302, ""))</f>
        <v/>
      </c>
      <c r="I310" s="10" t="str">
        <f>IF($A$302="","",IF(VLOOKUP($A$302,Samples!$A$3:$D$100,2,FALSE)='Intermediate Lookups'!$A9&amp;'Intermediate Lookups'!J$1,$A$302, ""))</f>
        <v/>
      </c>
      <c r="J310" s="10" t="str">
        <f>IF($A$302="","",IF(VLOOKUP($A$302,Samples!$A$3:$D$100,2,FALSE)='Intermediate Lookups'!$A9&amp;'Intermediate Lookups'!K$1,$A$302, ""))</f>
        <v/>
      </c>
      <c r="K310" s="10" t="str">
        <f>IF($A$302="","",IF(VLOOKUP($A$302,Samples!$A$3:$D$100,2,FALSE)='Intermediate Lookups'!$A9&amp;'Intermediate Lookups'!L$1,$A$302, ""))</f>
        <v/>
      </c>
      <c r="L310" s="10" t="str">
        <f>IF($A$302="","",IF(VLOOKUP($A$302,Samples!$A$3:$D$100,2,FALSE)='Intermediate Lookups'!$A9&amp;'Intermediate Lookups'!M$1,$A$302, ""))</f>
        <v/>
      </c>
    </row>
    <row r="312" spans="1:12" x14ac:dyDescent="0.25">
      <c r="A312" t="str">
        <f>IF(ISBLANK(Samples!A34),IF(OR(A302="",A302=Samples!$A$100,ISBLANK(Samples!A100)),"",Samples!$A$100),Samples!A34)</f>
        <v/>
      </c>
      <c r="B312" t="str">
        <f>IF(A312="","",VLOOKUP(A312,Samples!$A$3:$D$100,4,FALSE))</f>
        <v/>
      </c>
    </row>
    <row r="313" spans="1:12" x14ac:dyDescent="0.25">
      <c r="A313" s="10" t="str">
        <f>IF($A$312="","",IF(VLOOKUP($A$312,Samples!$A$3:$D$100,2,FALSE)='Intermediate Lookups'!$A2&amp;'Intermediate Lookups'!B$1,$A$312, ""))</f>
        <v/>
      </c>
      <c r="B313" s="10" t="str">
        <f>IF($A$312="","",IF(VLOOKUP($A$312,Samples!$A$3:$D$100,2,FALSE)='Intermediate Lookups'!$A2&amp;'Intermediate Lookups'!C$1,$A$312, ""))</f>
        <v/>
      </c>
      <c r="C313" s="10" t="str">
        <f>IF($A$312="","",IF(VLOOKUP($A$312,Samples!$A$3:$D$100,2,FALSE)='Intermediate Lookups'!$A2&amp;'Intermediate Lookups'!D$1,$A$312, ""))</f>
        <v/>
      </c>
      <c r="D313" s="10" t="str">
        <f>IF($A$312="","",IF(VLOOKUP($A$312,Samples!$A$3:$D$100,2,FALSE)='Intermediate Lookups'!$A2&amp;'Intermediate Lookups'!E$1,$A$312, ""))</f>
        <v/>
      </c>
      <c r="E313" s="10" t="str">
        <f>IF($A$312="","",IF(VLOOKUP($A$312,Samples!$A$3:$D$100,2,FALSE)='Intermediate Lookups'!$A2&amp;'Intermediate Lookups'!F$1,$A$312, ""))</f>
        <v/>
      </c>
      <c r="F313" s="10" t="str">
        <f>IF($A$312="","",IF(VLOOKUP($A$312,Samples!$A$3:$D$100,2,FALSE)='Intermediate Lookups'!$A2&amp;'Intermediate Lookups'!G$1,$A$312, ""))</f>
        <v/>
      </c>
      <c r="G313" s="10" t="str">
        <f>IF($A$312="","",IF(VLOOKUP($A$312,Samples!$A$3:$D$100,2,FALSE)='Intermediate Lookups'!$A2&amp;'Intermediate Lookups'!H$1,$A$312, ""))</f>
        <v/>
      </c>
      <c r="H313" s="10" t="str">
        <f>IF($A$312="","",IF(VLOOKUP($A$312,Samples!$A$3:$D$100,2,FALSE)='Intermediate Lookups'!$A2&amp;'Intermediate Lookups'!I$1,$A$312, ""))</f>
        <v/>
      </c>
      <c r="I313" s="10" t="str">
        <f>IF($A$312="","",IF(VLOOKUP($A$312,Samples!$A$3:$D$100,2,FALSE)='Intermediate Lookups'!$A2&amp;'Intermediate Lookups'!J$1,$A$312, ""))</f>
        <v/>
      </c>
      <c r="J313" s="10" t="str">
        <f>IF($A$312="","",IF(VLOOKUP($A$312,Samples!$A$3:$D$100,2,FALSE)='Intermediate Lookups'!$A2&amp;'Intermediate Lookups'!K$1,$A$312, ""))</f>
        <v/>
      </c>
      <c r="K313" s="10" t="str">
        <f>IF($A$312="","",IF(VLOOKUP($A$312,Samples!$A$3:$D$100,2,FALSE)='Intermediate Lookups'!$A2&amp;'Intermediate Lookups'!L$1,$A$312, ""))</f>
        <v/>
      </c>
      <c r="L313" s="10" t="str">
        <f>IF($A$312="","",IF(VLOOKUP($A$312,Samples!$A$3:$D$100,2,FALSE)='Intermediate Lookups'!$A2&amp;'Intermediate Lookups'!M$1,$A$312, ""))</f>
        <v/>
      </c>
    </row>
    <row r="314" spans="1:12" x14ac:dyDescent="0.25">
      <c r="A314" s="10" t="str">
        <f>IF($A$312="","",IF(VLOOKUP($A$312,Samples!$A$3:$D$100,2,FALSE)='Intermediate Lookups'!$A3&amp;'Intermediate Lookups'!B$1,$A$312, ""))</f>
        <v/>
      </c>
      <c r="B314" s="10" t="str">
        <f>IF($A$312="","",IF(VLOOKUP($A$312,Samples!$A$3:$D$100,2,FALSE)='Intermediate Lookups'!$A3&amp;'Intermediate Lookups'!C$1,$A$312, ""))</f>
        <v/>
      </c>
      <c r="C314" s="10" t="str">
        <f>IF($A$312="","",IF(VLOOKUP($A$312,Samples!$A$3:$D$100,2,FALSE)='Intermediate Lookups'!$A3&amp;'Intermediate Lookups'!D$1,$A$312, ""))</f>
        <v/>
      </c>
      <c r="D314" s="10" t="str">
        <f>IF($A$312="","",IF(VLOOKUP($A$312,Samples!$A$3:$D$100,2,FALSE)='Intermediate Lookups'!$A3&amp;'Intermediate Lookups'!E$1,$A$312, ""))</f>
        <v/>
      </c>
      <c r="E314" s="10" t="str">
        <f>IF($A$312="","",IF(VLOOKUP($A$312,Samples!$A$3:$D$100,2,FALSE)='Intermediate Lookups'!$A3&amp;'Intermediate Lookups'!F$1,$A$312, ""))</f>
        <v/>
      </c>
      <c r="F314" s="10" t="str">
        <f>IF($A$312="","",IF(VLOOKUP($A$312,Samples!$A$3:$D$100,2,FALSE)='Intermediate Lookups'!$A3&amp;'Intermediate Lookups'!G$1,$A$312, ""))</f>
        <v/>
      </c>
      <c r="G314" s="10" t="str">
        <f>IF($A$312="","",IF(VLOOKUP($A$312,Samples!$A$3:$D$100,2,FALSE)='Intermediate Lookups'!$A3&amp;'Intermediate Lookups'!H$1,$A$312, ""))</f>
        <v/>
      </c>
      <c r="H314" s="10" t="str">
        <f>IF($A$312="","",IF(VLOOKUP($A$312,Samples!$A$3:$D$100,2,FALSE)='Intermediate Lookups'!$A3&amp;'Intermediate Lookups'!I$1,$A$312, ""))</f>
        <v/>
      </c>
      <c r="I314" s="10" t="str">
        <f>IF($A$312="","",IF(VLOOKUP($A$312,Samples!$A$3:$D$100,2,FALSE)='Intermediate Lookups'!$A3&amp;'Intermediate Lookups'!J$1,$A$312, ""))</f>
        <v/>
      </c>
      <c r="J314" s="10" t="str">
        <f>IF($A$312="","",IF(VLOOKUP($A$312,Samples!$A$3:$D$100,2,FALSE)='Intermediate Lookups'!$A3&amp;'Intermediate Lookups'!K$1,$A$312, ""))</f>
        <v/>
      </c>
      <c r="K314" s="10" t="str">
        <f>IF($A$312="","",IF(VLOOKUP($A$312,Samples!$A$3:$D$100,2,FALSE)='Intermediate Lookups'!$A3&amp;'Intermediate Lookups'!L$1,$A$312, ""))</f>
        <v/>
      </c>
      <c r="L314" s="10" t="str">
        <f>IF($A$312="","",IF(VLOOKUP($A$312,Samples!$A$3:$D$100,2,FALSE)='Intermediate Lookups'!$A3&amp;'Intermediate Lookups'!M$1,$A$312, ""))</f>
        <v/>
      </c>
    </row>
    <row r="315" spans="1:12" x14ac:dyDescent="0.25">
      <c r="A315" s="10" t="str">
        <f>IF($A$312="","",IF(VLOOKUP($A$312,Samples!$A$3:$D$100,2,FALSE)='Intermediate Lookups'!$A4&amp;'Intermediate Lookups'!B$1,$A$312, ""))</f>
        <v/>
      </c>
      <c r="B315" s="10" t="str">
        <f>IF($A$312="","",IF(VLOOKUP($A$312,Samples!$A$3:$D$100,2,FALSE)='Intermediate Lookups'!$A4&amp;'Intermediate Lookups'!C$1,$A$312, ""))</f>
        <v/>
      </c>
      <c r="C315" s="10" t="str">
        <f>IF($A$312="","",IF(VLOOKUP($A$312,Samples!$A$3:$D$100,2,FALSE)='Intermediate Lookups'!$A4&amp;'Intermediate Lookups'!D$1,$A$312, ""))</f>
        <v/>
      </c>
      <c r="D315" s="10" t="str">
        <f>IF($A$312="","",IF(VLOOKUP($A$312,Samples!$A$3:$D$100,2,FALSE)='Intermediate Lookups'!$A4&amp;'Intermediate Lookups'!E$1,$A$312, ""))</f>
        <v/>
      </c>
      <c r="E315" s="10" t="str">
        <f>IF($A$312="","",IF(VLOOKUP($A$312,Samples!$A$3:$D$100,2,FALSE)='Intermediate Lookups'!$A4&amp;'Intermediate Lookups'!F$1,$A$312, ""))</f>
        <v/>
      </c>
      <c r="F315" s="10" t="str">
        <f>IF($A$312="","",IF(VLOOKUP($A$312,Samples!$A$3:$D$100,2,FALSE)='Intermediate Lookups'!$A4&amp;'Intermediate Lookups'!G$1,$A$312, ""))</f>
        <v/>
      </c>
      <c r="G315" s="10" t="str">
        <f>IF($A$312="","",IF(VLOOKUP($A$312,Samples!$A$3:$D$100,2,FALSE)='Intermediate Lookups'!$A4&amp;'Intermediate Lookups'!H$1,$A$312, ""))</f>
        <v/>
      </c>
      <c r="H315" s="10" t="str">
        <f>IF($A$312="","",IF(VLOOKUP($A$312,Samples!$A$3:$D$100,2,FALSE)='Intermediate Lookups'!$A4&amp;'Intermediate Lookups'!I$1,$A$312, ""))</f>
        <v/>
      </c>
      <c r="I315" s="10" t="str">
        <f>IF($A$312="","",IF(VLOOKUP($A$312,Samples!$A$3:$D$100,2,FALSE)='Intermediate Lookups'!$A4&amp;'Intermediate Lookups'!J$1,$A$312, ""))</f>
        <v/>
      </c>
      <c r="J315" s="10" t="str">
        <f>IF($A$312="","",IF(VLOOKUP($A$312,Samples!$A$3:$D$100,2,FALSE)='Intermediate Lookups'!$A4&amp;'Intermediate Lookups'!K$1,$A$312, ""))</f>
        <v/>
      </c>
      <c r="K315" s="10" t="str">
        <f>IF($A$312="","",IF(VLOOKUP($A$312,Samples!$A$3:$D$100,2,FALSE)='Intermediate Lookups'!$A4&amp;'Intermediate Lookups'!L$1,$A$312, ""))</f>
        <v/>
      </c>
      <c r="L315" s="10" t="str">
        <f>IF($A$312="","",IF(VLOOKUP($A$312,Samples!$A$3:$D$100,2,FALSE)='Intermediate Lookups'!$A4&amp;'Intermediate Lookups'!M$1,$A$312, ""))</f>
        <v/>
      </c>
    </row>
    <row r="316" spans="1:12" x14ac:dyDescent="0.25">
      <c r="A316" s="10" t="str">
        <f>IF($A$312="","",IF(VLOOKUP($A$312,Samples!$A$3:$D$100,2,FALSE)='Intermediate Lookups'!$A5&amp;'Intermediate Lookups'!B$1,$A$312, ""))</f>
        <v/>
      </c>
      <c r="B316" s="10" t="str">
        <f>IF($A$312="","",IF(VLOOKUP($A$312,Samples!$A$3:$D$100,2,FALSE)='Intermediate Lookups'!$A5&amp;'Intermediate Lookups'!C$1,$A$312, ""))</f>
        <v/>
      </c>
      <c r="C316" s="10" t="str">
        <f>IF($A$312="","",IF(VLOOKUP($A$312,Samples!$A$3:$D$100,2,FALSE)='Intermediate Lookups'!$A5&amp;'Intermediate Lookups'!D$1,$A$312, ""))</f>
        <v/>
      </c>
      <c r="D316" s="10" t="str">
        <f>IF($A$312="","",IF(VLOOKUP($A$312,Samples!$A$3:$D$100,2,FALSE)='Intermediate Lookups'!$A5&amp;'Intermediate Lookups'!E$1,$A$312, ""))</f>
        <v/>
      </c>
      <c r="E316" s="10" t="str">
        <f>IF($A$312="","",IF(VLOOKUP($A$312,Samples!$A$3:$D$100,2,FALSE)='Intermediate Lookups'!$A5&amp;'Intermediate Lookups'!F$1,$A$312, ""))</f>
        <v/>
      </c>
      <c r="F316" s="10" t="str">
        <f>IF($A$312="","",IF(VLOOKUP($A$312,Samples!$A$3:$D$100,2,FALSE)='Intermediate Lookups'!$A5&amp;'Intermediate Lookups'!G$1,$A$312, ""))</f>
        <v/>
      </c>
      <c r="G316" s="10" t="str">
        <f>IF($A$312="","",IF(VLOOKUP($A$312,Samples!$A$3:$D$100,2,FALSE)='Intermediate Lookups'!$A5&amp;'Intermediate Lookups'!H$1,$A$312, ""))</f>
        <v/>
      </c>
      <c r="H316" s="10" t="str">
        <f>IF($A$312="","",IF(VLOOKUP($A$312,Samples!$A$3:$D$100,2,FALSE)='Intermediate Lookups'!$A5&amp;'Intermediate Lookups'!I$1,$A$312, ""))</f>
        <v/>
      </c>
      <c r="I316" s="10" t="str">
        <f>IF($A$312="","",IF(VLOOKUP($A$312,Samples!$A$3:$D$100,2,FALSE)='Intermediate Lookups'!$A5&amp;'Intermediate Lookups'!J$1,$A$312, ""))</f>
        <v/>
      </c>
      <c r="J316" s="10" t="str">
        <f>IF($A$312="","",IF(VLOOKUP($A$312,Samples!$A$3:$D$100,2,FALSE)='Intermediate Lookups'!$A5&amp;'Intermediate Lookups'!K$1,$A$312, ""))</f>
        <v/>
      </c>
      <c r="K316" s="10" t="str">
        <f>IF($A$312="","",IF(VLOOKUP($A$312,Samples!$A$3:$D$100,2,FALSE)='Intermediate Lookups'!$A5&amp;'Intermediate Lookups'!L$1,$A$312, ""))</f>
        <v/>
      </c>
      <c r="L316" s="10" t="str">
        <f>IF($A$312="","",IF(VLOOKUP($A$312,Samples!$A$3:$D$100,2,FALSE)='Intermediate Lookups'!$A5&amp;'Intermediate Lookups'!M$1,$A$312, ""))</f>
        <v/>
      </c>
    </row>
    <row r="317" spans="1:12" x14ac:dyDescent="0.25">
      <c r="A317" s="10" t="str">
        <f>IF($A$312="","",IF(VLOOKUP($A$312,Samples!$A$3:$D$100,2,FALSE)='Intermediate Lookups'!$A6&amp;'Intermediate Lookups'!B$1,$A$312, ""))</f>
        <v/>
      </c>
      <c r="B317" s="10" t="str">
        <f>IF($A$312="","",IF(VLOOKUP($A$312,Samples!$A$3:$D$100,2,FALSE)='Intermediate Lookups'!$A6&amp;'Intermediate Lookups'!C$1,$A$312, ""))</f>
        <v/>
      </c>
      <c r="C317" s="10" t="str">
        <f>IF($A$312="","",IF(VLOOKUP($A$312,Samples!$A$3:$D$100,2,FALSE)='Intermediate Lookups'!$A6&amp;'Intermediate Lookups'!D$1,$A$312, ""))</f>
        <v/>
      </c>
      <c r="D317" s="10" t="str">
        <f>IF($A$312="","",IF(VLOOKUP($A$312,Samples!$A$3:$D$100,2,FALSE)='Intermediate Lookups'!$A6&amp;'Intermediate Lookups'!E$1,$A$312, ""))</f>
        <v/>
      </c>
      <c r="E317" s="10" t="str">
        <f>IF($A$312="","",IF(VLOOKUP($A$312,Samples!$A$3:$D$100,2,FALSE)='Intermediate Lookups'!$A6&amp;'Intermediate Lookups'!F$1,$A$312, ""))</f>
        <v/>
      </c>
      <c r="F317" s="10" t="str">
        <f>IF($A$312="","",IF(VLOOKUP($A$312,Samples!$A$3:$D$100,2,FALSE)='Intermediate Lookups'!$A6&amp;'Intermediate Lookups'!G$1,$A$312, ""))</f>
        <v/>
      </c>
      <c r="G317" s="10" t="str">
        <f>IF($A$312="","",IF(VLOOKUP($A$312,Samples!$A$3:$D$100,2,FALSE)='Intermediate Lookups'!$A6&amp;'Intermediate Lookups'!H$1,$A$312, ""))</f>
        <v/>
      </c>
      <c r="H317" s="10" t="str">
        <f>IF($A$312="","",IF(VLOOKUP($A$312,Samples!$A$3:$D$100,2,FALSE)='Intermediate Lookups'!$A6&amp;'Intermediate Lookups'!I$1,$A$312, ""))</f>
        <v/>
      </c>
      <c r="I317" s="10" t="str">
        <f>IF($A$312="","",IF(VLOOKUP($A$312,Samples!$A$3:$D$100,2,FALSE)='Intermediate Lookups'!$A6&amp;'Intermediate Lookups'!J$1,$A$312, ""))</f>
        <v/>
      </c>
      <c r="J317" s="10" t="str">
        <f>IF($A$312="","",IF(VLOOKUP($A$312,Samples!$A$3:$D$100,2,FALSE)='Intermediate Lookups'!$A6&amp;'Intermediate Lookups'!K$1,$A$312, ""))</f>
        <v/>
      </c>
      <c r="K317" s="10" t="str">
        <f>IF($A$312="","",IF(VLOOKUP($A$312,Samples!$A$3:$D$100,2,FALSE)='Intermediate Lookups'!$A6&amp;'Intermediate Lookups'!L$1,$A$312, ""))</f>
        <v/>
      </c>
      <c r="L317" s="10" t="str">
        <f>IF($A$312="","",IF(VLOOKUP($A$312,Samples!$A$3:$D$100,2,FALSE)='Intermediate Lookups'!$A6&amp;'Intermediate Lookups'!M$1,$A$312, ""))</f>
        <v/>
      </c>
    </row>
    <row r="318" spans="1:12" x14ac:dyDescent="0.25">
      <c r="A318" s="10" t="str">
        <f>IF($A$312="","",IF(VLOOKUP($A$312,Samples!$A$3:$D$100,2,FALSE)='Intermediate Lookups'!$A7&amp;'Intermediate Lookups'!B$1,$A$312, ""))</f>
        <v/>
      </c>
      <c r="B318" s="10" t="str">
        <f>IF($A$312="","",IF(VLOOKUP($A$312,Samples!$A$3:$D$100,2,FALSE)='Intermediate Lookups'!$A7&amp;'Intermediate Lookups'!C$1,$A$312, ""))</f>
        <v/>
      </c>
      <c r="C318" s="10" t="str">
        <f>IF($A$312="","",IF(VLOOKUP($A$312,Samples!$A$3:$D$100,2,FALSE)='Intermediate Lookups'!$A7&amp;'Intermediate Lookups'!D$1,$A$312, ""))</f>
        <v/>
      </c>
      <c r="D318" s="10" t="str">
        <f>IF($A$312="","",IF(VLOOKUP($A$312,Samples!$A$3:$D$100,2,FALSE)='Intermediate Lookups'!$A7&amp;'Intermediate Lookups'!E$1,$A$312, ""))</f>
        <v/>
      </c>
      <c r="E318" s="10" t="str">
        <f>IF($A$312="","",IF(VLOOKUP($A$312,Samples!$A$3:$D$100,2,FALSE)='Intermediate Lookups'!$A7&amp;'Intermediate Lookups'!F$1,$A$312, ""))</f>
        <v/>
      </c>
      <c r="F318" s="10" t="str">
        <f>IF($A$312="","",IF(VLOOKUP($A$312,Samples!$A$3:$D$100,2,FALSE)='Intermediate Lookups'!$A7&amp;'Intermediate Lookups'!G$1,$A$312, ""))</f>
        <v/>
      </c>
      <c r="G318" s="10" t="str">
        <f>IF($A$312="","",IF(VLOOKUP($A$312,Samples!$A$3:$D$100,2,FALSE)='Intermediate Lookups'!$A7&amp;'Intermediate Lookups'!H$1,$A$312, ""))</f>
        <v/>
      </c>
      <c r="H318" s="10" t="str">
        <f>IF($A$312="","",IF(VLOOKUP($A$312,Samples!$A$3:$D$100,2,FALSE)='Intermediate Lookups'!$A7&amp;'Intermediate Lookups'!I$1,$A$312, ""))</f>
        <v/>
      </c>
      <c r="I318" s="10" t="str">
        <f>IF($A$312="","",IF(VLOOKUP($A$312,Samples!$A$3:$D$100,2,FALSE)='Intermediate Lookups'!$A7&amp;'Intermediate Lookups'!J$1,$A$312, ""))</f>
        <v/>
      </c>
      <c r="J318" s="10" t="str">
        <f>IF($A$312="","",IF(VLOOKUP($A$312,Samples!$A$3:$D$100,2,FALSE)='Intermediate Lookups'!$A7&amp;'Intermediate Lookups'!K$1,$A$312, ""))</f>
        <v/>
      </c>
      <c r="K318" s="10" t="str">
        <f>IF($A$312="","",IF(VLOOKUP($A$312,Samples!$A$3:$D$100,2,FALSE)='Intermediate Lookups'!$A7&amp;'Intermediate Lookups'!L$1,$A$312, ""))</f>
        <v/>
      </c>
      <c r="L318" s="10" t="str">
        <f>IF($A$312="","",IF(VLOOKUP($A$312,Samples!$A$3:$D$100,2,FALSE)='Intermediate Lookups'!$A7&amp;'Intermediate Lookups'!M$1,$A$312, ""))</f>
        <v/>
      </c>
    </row>
    <row r="319" spans="1:12" x14ac:dyDescent="0.25">
      <c r="A319" s="10" t="str">
        <f>IF($A$312="","",IF(VLOOKUP($A$312,Samples!$A$3:$D$100,2,FALSE)='Intermediate Lookups'!$A8&amp;'Intermediate Lookups'!B$1,$A$312, ""))</f>
        <v/>
      </c>
      <c r="B319" s="10" t="str">
        <f>IF($A$312="","",IF(VLOOKUP($A$312,Samples!$A$3:$D$100,2,FALSE)='Intermediate Lookups'!$A8&amp;'Intermediate Lookups'!C$1,$A$312, ""))</f>
        <v/>
      </c>
      <c r="C319" s="10" t="str">
        <f>IF($A$312="","",IF(VLOOKUP($A$312,Samples!$A$3:$D$100,2,FALSE)='Intermediate Lookups'!$A8&amp;'Intermediate Lookups'!D$1,$A$312, ""))</f>
        <v/>
      </c>
      <c r="D319" s="10" t="str">
        <f>IF($A$312="","",IF(VLOOKUP($A$312,Samples!$A$3:$D$100,2,FALSE)='Intermediate Lookups'!$A8&amp;'Intermediate Lookups'!E$1,$A$312, ""))</f>
        <v/>
      </c>
      <c r="E319" s="10" t="str">
        <f>IF($A$312="","",IF(VLOOKUP($A$312,Samples!$A$3:$D$100,2,FALSE)='Intermediate Lookups'!$A8&amp;'Intermediate Lookups'!F$1,$A$312, ""))</f>
        <v/>
      </c>
      <c r="F319" s="10" t="str">
        <f>IF($A$312="","",IF(VLOOKUP($A$312,Samples!$A$3:$D$100,2,FALSE)='Intermediate Lookups'!$A8&amp;'Intermediate Lookups'!G$1,$A$312, ""))</f>
        <v/>
      </c>
      <c r="G319" s="10" t="str">
        <f>IF($A$312="","",IF(VLOOKUP($A$312,Samples!$A$3:$D$100,2,FALSE)='Intermediate Lookups'!$A8&amp;'Intermediate Lookups'!H$1,$A$312, ""))</f>
        <v/>
      </c>
      <c r="H319" s="10" t="str">
        <f>IF($A$312="","",IF(VLOOKUP($A$312,Samples!$A$3:$D$100,2,FALSE)='Intermediate Lookups'!$A8&amp;'Intermediate Lookups'!I$1,$A$312, ""))</f>
        <v/>
      </c>
      <c r="I319" s="10" t="str">
        <f>IF($A$312="","",IF(VLOOKUP($A$312,Samples!$A$3:$D$100,2,FALSE)='Intermediate Lookups'!$A8&amp;'Intermediate Lookups'!J$1,$A$312, ""))</f>
        <v/>
      </c>
      <c r="J319" s="10" t="str">
        <f>IF($A$312="","",IF(VLOOKUP($A$312,Samples!$A$3:$D$100,2,FALSE)='Intermediate Lookups'!$A8&amp;'Intermediate Lookups'!K$1,$A$312, ""))</f>
        <v/>
      </c>
      <c r="K319" s="10" t="str">
        <f>IF($A$312="","",IF(VLOOKUP($A$312,Samples!$A$3:$D$100,2,FALSE)='Intermediate Lookups'!$A8&amp;'Intermediate Lookups'!L$1,$A$312, ""))</f>
        <v/>
      </c>
      <c r="L319" s="10" t="str">
        <f>IF($A$312="","",IF(VLOOKUP($A$312,Samples!$A$3:$D$100,2,FALSE)='Intermediate Lookups'!$A8&amp;'Intermediate Lookups'!M$1,$A$312, ""))</f>
        <v/>
      </c>
    </row>
    <row r="320" spans="1:12" x14ac:dyDescent="0.25">
      <c r="A320" s="10" t="str">
        <f>IF($A$312="","",IF(VLOOKUP($A$312,Samples!$A$3:$D$100,2,FALSE)='Intermediate Lookups'!$A9&amp;'Intermediate Lookups'!B$1,$A$312, ""))</f>
        <v/>
      </c>
      <c r="B320" s="10" t="str">
        <f>IF($A$312="","",IF(VLOOKUP($A$312,Samples!$A$3:$D$100,2,FALSE)='Intermediate Lookups'!$A9&amp;'Intermediate Lookups'!C$1,$A$312, ""))</f>
        <v/>
      </c>
      <c r="C320" s="10" t="str">
        <f>IF($A$312="","",IF(VLOOKUP($A$312,Samples!$A$3:$D$100,2,FALSE)='Intermediate Lookups'!$A9&amp;'Intermediate Lookups'!D$1,$A$312, ""))</f>
        <v/>
      </c>
      <c r="D320" s="10" t="str">
        <f>IF($A$312="","",IF(VLOOKUP($A$312,Samples!$A$3:$D$100,2,FALSE)='Intermediate Lookups'!$A9&amp;'Intermediate Lookups'!E$1,$A$312, ""))</f>
        <v/>
      </c>
      <c r="E320" s="10" t="str">
        <f>IF($A$312="","",IF(VLOOKUP($A$312,Samples!$A$3:$D$100,2,FALSE)='Intermediate Lookups'!$A9&amp;'Intermediate Lookups'!F$1,$A$312, ""))</f>
        <v/>
      </c>
      <c r="F320" s="10" t="str">
        <f>IF($A$312="","",IF(VLOOKUP($A$312,Samples!$A$3:$D$100,2,FALSE)='Intermediate Lookups'!$A9&amp;'Intermediate Lookups'!G$1,$A$312, ""))</f>
        <v/>
      </c>
      <c r="G320" s="10" t="str">
        <f>IF($A$312="","",IF(VLOOKUP($A$312,Samples!$A$3:$D$100,2,FALSE)='Intermediate Lookups'!$A9&amp;'Intermediate Lookups'!H$1,$A$312, ""))</f>
        <v/>
      </c>
      <c r="H320" s="10" t="str">
        <f>IF($A$312="","",IF(VLOOKUP($A$312,Samples!$A$3:$D$100,2,FALSE)='Intermediate Lookups'!$A9&amp;'Intermediate Lookups'!I$1,$A$312, ""))</f>
        <v/>
      </c>
      <c r="I320" s="10" t="str">
        <f>IF($A$312="","",IF(VLOOKUP($A$312,Samples!$A$3:$D$100,2,FALSE)='Intermediate Lookups'!$A9&amp;'Intermediate Lookups'!J$1,$A$312, ""))</f>
        <v/>
      </c>
      <c r="J320" s="10" t="str">
        <f>IF($A$312="","",IF(VLOOKUP($A$312,Samples!$A$3:$D$100,2,FALSE)='Intermediate Lookups'!$A9&amp;'Intermediate Lookups'!K$1,$A$312, ""))</f>
        <v/>
      </c>
      <c r="K320" s="10" t="str">
        <f>IF($A$312="","",IF(VLOOKUP($A$312,Samples!$A$3:$D$100,2,FALSE)='Intermediate Lookups'!$A9&amp;'Intermediate Lookups'!L$1,$A$312, ""))</f>
        <v/>
      </c>
      <c r="L320" s="10" t="str">
        <f>IF($A$312="","",IF(VLOOKUP($A$312,Samples!$A$3:$D$100,2,FALSE)='Intermediate Lookups'!$A9&amp;'Intermediate Lookups'!M$1,$A$312, ""))</f>
        <v/>
      </c>
    </row>
    <row r="322" spans="1:12" x14ac:dyDescent="0.25">
      <c r="A322" t="str">
        <f>IF(ISBLANK(Samples!A35),IF(OR(A312="",A312=Samples!$A$100,ISBLANK(Samples!A100)),"",Samples!$A$100),Samples!A35)</f>
        <v/>
      </c>
      <c r="B322" t="str">
        <f>IF(A322="","",VLOOKUP(A322,Samples!$A$3:$D$100,4,FALSE))</f>
        <v/>
      </c>
    </row>
    <row r="323" spans="1:12" x14ac:dyDescent="0.25">
      <c r="A323" s="10" t="str">
        <f>IF($A$322="","",IF(VLOOKUP($A$322,Samples!$A$3:$D$100,2,FALSE)='Intermediate Lookups'!$A2&amp;'Intermediate Lookups'!B$1,$A$322, ""))</f>
        <v/>
      </c>
      <c r="B323" s="10" t="str">
        <f>IF($A$322="","",IF(VLOOKUP($A$322,Samples!$A$3:$D$100,2,FALSE)='Intermediate Lookups'!$A2&amp;'Intermediate Lookups'!C$1,$A$322, ""))</f>
        <v/>
      </c>
      <c r="C323" s="10" t="str">
        <f>IF($A$322="","",IF(VLOOKUP($A$322,Samples!$A$3:$D$100,2,FALSE)='Intermediate Lookups'!$A2&amp;'Intermediate Lookups'!D$1,$A$322, ""))</f>
        <v/>
      </c>
      <c r="D323" s="10" t="str">
        <f>IF($A$322="","",IF(VLOOKUP($A$322,Samples!$A$3:$D$100,2,FALSE)='Intermediate Lookups'!$A2&amp;'Intermediate Lookups'!E$1,$A$322, ""))</f>
        <v/>
      </c>
      <c r="E323" s="10" t="str">
        <f>IF($A$322="","",IF(VLOOKUP($A$322,Samples!$A$3:$D$100,2,FALSE)='Intermediate Lookups'!$A2&amp;'Intermediate Lookups'!F$1,$A$322, ""))</f>
        <v/>
      </c>
      <c r="F323" s="10" t="str">
        <f>IF($A$322="","",IF(VLOOKUP($A$322,Samples!$A$3:$D$100,2,FALSE)='Intermediate Lookups'!$A2&amp;'Intermediate Lookups'!G$1,$A$322, ""))</f>
        <v/>
      </c>
      <c r="G323" s="10" t="str">
        <f>IF($A$322="","",IF(VLOOKUP($A$322,Samples!$A$3:$D$100,2,FALSE)='Intermediate Lookups'!$A2&amp;'Intermediate Lookups'!H$1,$A$322, ""))</f>
        <v/>
      </c>
      <c r="H323" s="10" t="str">
        <f>IF($A$322="","",IF(VLOOKUP($A$322,Samples!$A$3:$D$100,2,FALSE)='Intermediate Lookups'!$A2&amp;'Intermediate Lookups'!I$1,$A$322, ""))</f>
        <v/>
      </c>
      <c r="I323" s="10" t="str">
        <f>IF($A$322="","",IF(VLOOKUP($A$322,Samples!$A$3:$D$100,2,FALSE)='Intermediate Lookups'!$A2&amp;'Intermediate Lookups'!J$1,$A$322, ""))</f>
        <v/>
      </c>
      <c r="J323" s="10" t="str">
        <f>IF($A$322="","",IF(VLOOKUP($A$322,Samples!$A$3:$D$100,2,FALSE)='Intermediate Lookups'!$A2&amp;'Intermediate Lookups'!K$1,$A$322, ""))</f>
        <v/>
      </c>
      <c r="K323" s="10" t="str">
        <f>IF($A$322="","",IF(VLOOKUP($A$322,Samples!$A$3:$D$100,2,FALSE)='Intermediate Lookups'!$A2&amp;'Intermediate Lookups'!L$1,$A$322, ""))</f>
        <v/>
      </c>
      <c r="L323" s="10" t="str">
        <f>IF($A$322="","",IF(VLOOKUP($A$322,Samples!$A$3:$D$100,2,FALSE)='Intermediate Lookups'!$A2&amp;'Intermediate Lookups'!M$1,$A$322, ""))</f>
        <v/>
      </c>
    </row>
    <row r="324" spans="1:12" x14ac:dyDescent="0.25">
      <c r="A324" s="10" t="str">
        <f>IF($A$322="","",IF(VLOOKUP($A$322,Samples!$A$3:$D$100,2,FALSE)='Intermediate Lookups'!$A3&amp;'Intermediate Lookups'!B$1,$A$322, ""))</f>
        <v/>
      </c>
      <c r="B324" s="10" t="str">
        <f>IF($A$322="","",IF(VLOOKUP($A$322,Samples!$A$3:$D$100,2,FALSE)='Intermediate Lookups'!$A3&amp;'Intermediate Lookups'!C$1,$A$322, ""))</f>
        <v/>
      </c>
      <c r="C324" s="10" t="str">
        <f>IF($A$322="","",IF(VLOOKUP($A$322,Samples!$A$3:$D$100,2,FALSE)='Intermediate Lookups'!$A3&amp;'Intermediate Lookups'!D$1,$A$322, ""))</f>
        <v/>
      </c>
      <c r="D324" s="10" t="str">
        <f>IF($A$322="","",IF(VLOOKUP($A$322,Samples!$A$3:$D$100,2,FALSE)='Intermediate Lookups'!$A3&amp;'Intermediate Lookups'!E$1,$A$322, ""))</f>
        <v/>
      </c>
      <c r="E324" s="10" t="str">
        <f>IF($A$322="","",IF(VLOOKUP($A$322,Samples!$A$3:$D$100,2,FALSE)='Intermediate Lookups'!$A3&amp;'Intermediate Lookups'!F$1,$A$322, ""))</f>
        <v/>
      </c>
      <c r="F324" s="10" t="str">
        <f>IF($A$322="","",IF(VLOOKUP($A$322,Samples!$A$3:$D$100,2,FALSE)='Intermediate Lookups'!$A3&amp;'Intermediate Lookups'!G$1,$A$322, ""))</f>
        <v/>
      </c>
      <c r="G324" s="10" t="str">
        <f>IF($A$322="","",IF(VLOOKUP($A$322,Samples!$A$3:$D$100,2,FALSE)='Intermediate Lookups'!$A3&amp;'Intermediate Lookups'!H$1,$A$322, ""))</f>
        <v/>
      </c>
      <c r="H324" s="10" t="str">
        <f>IF($A$322="","",IF(VLOOKUP($A$322,Samples!$A$3:$D$100,2,FALSE)='Intermediate Lookups'!$A3&amp;'Intermediate Lookups'!I$1,$A$322, ""))</f>
        <v/>
      </c>
      <c r="I324" s="10" t="str">
        <f>IF($A$322="","",IF(VLOOKUP($A$322,Samples!$A$3:$D$100,2,FALSE)='Intermediate Lookups'!$A3&amp;'Intermediate Lookups'!J$1,$A$322, ""))</f>
        <v/>
      </c>
      <c r="J324" s="10" t="str">
        <f>IF($A$322="","",IF(VLOOKUP($A$322,Samples!$A$3:$D$100,2,FALSE)='Intermediate Lookups'!$A3&amp;'Intermediate Lookups'!K$1,$A$322, ""))</f>
        <v/>
      </c>
      <c r="K324" s="10" t="str">
        <f>IF($A$322="","",IF(VLOOKUP($A$322,Samples!$A$3:$D$100,2,FALSE)='Intermediate Lookups'!$A3&amp;'Intermediate Lookups'!L$1,$A$322, ""))</f>
        <v/>
      </c>
      <c r="L324" s="10" t="str">
        <f>IF($A$322="","",IF(VLOOKUP($A$322,Samples!$A$3:$D$100,2,FALSE)='Intermediate Lookups'!$A3&amp;'Intermediate Lookups'!M$1,$A$322, ""))</f>
        <v/>
      </c>
    </row>
    <row r="325" spans="1:12" x14ac:dyDescent="0.25">
      <c r="A325" s="10" t="str">
        <f>IF($A$322="","",IF(VLOOKUP($A$322,Samples!$A$3:$D$100,2,FALSE)='Intermediate Lookups'!$A4&amp;'Intermediate Lookups'!B$1,$A$322, ""))</f>
        <v/>
      </c>
      <c r="B325" s="10" t="str">
        <f>IF($A$322="","",IF(VLOOKUP($A$322,Samples!$A$3:$D$100,2,FALSE)='Intermediate Lookups'!$A4&amp;'Intermediate Lookups'!C$1,$A$322, ""))</f>
        <v/>
      </c>
      <c r="C325" s="10" t="str">
        <f>IF($A$322="","",IF(VLOOKUP($A$322,Samples!$A$3:$D$100,2,FALSE)='Intermediate Lookups'!$A4&amp;'Intermediate Lookups'!D$1,$A$322, ""))</f>
        <v/>
      </c>
      <c r="D325" s="10" t="str">
        <f>IF($A$322="","",IF(VLOOKUP($A$322,Samples!$A$3:$D$100,2,FALSE)='Intermediate Lookups'!$A4&amp;'Intermediate Lookups'!E$1,$A$322, ""))</f>
        <v/>
      </c>
      <c r="E325" s="10" t="str">
        <f>IF($A$322="","",IF(VLOOKUP($A$322,Samples!$A$3:$D$100,2,FALSE)='Intermediate Lookups'!$A4&amp;'Intermediate Lookups'!F$1,$A$322, ""))</f>
        <v/>
      </c>
      <c r="F325" s="10" t="str">
        <f>IF($A$322="","",IF(VLOOKUP($A$322,Samples!$A$3:$D$100,2,FALSE)='Intermediate Lookups'!$A4&amp;'Intermediate Lookups'!G$1,$A$322, ""))</f>
        <v/>
      </c>
      <c r="G325" s="10" t="str">
        <f>IF($A$322="","",IF(VLOOKUP($A$322,Samples!$A$3:$D$100,2,FALSE)='Intermediate Lookups'!$A4&amp;'Intermediate Lookups'!H$1,$A$322, ""))</f>
        <v/>
      </c>
      <c r="H325" s="10" t="str">
        <f>IF($A$322="","",IF(VLOOKUP($A$322,Samples!$A$3:$D$100,2,FALSE)='Intermediate Lookups'!$A4&amp;'Intermediate Lookups'!I$1,$A$322, ""))</f>
        <v/>
      </c>
      <c r="I325" s="10" t="str">
        <f>IF($A$322="","",IF(VLOOKUP($A$322,Samples!$A$3:$D$100,2,FALSE)='Intermediate Lookups'!$A4&amp;'Intermediate Lookups'!J$1,$A$322, ""))</f>
        <v/>
      </c>
      <c r="J325" s="10" t="str">
        <f>IF($A$322="","",IF(VLOOKUP($A$322,Samples!$A$3:$D$100,2,FALSE)='Intermediate Lookups'!$A4&amp;'Intermediate Lookups'!K$1,$A$322, ""))</f>
        <v/>
      </c>
      <c r="K325" s="10" t="str">
        <f>IF($A$322="","",IF(VLOOKUP($A$322,Samples!$A$3:$D$100,2,FALSE)='Intermediate Lookups'!$A4&amp;'Intermediate Lookups'!L$1,$A$322, ""))</f>
        <v/>
      </c>
      <c r="L325" s="10" t="str">
        <f>IF($A$322="","",IF(VLOOKUP($A$322,Samples!$A$3:$D$100,2,FALSE)='Intermediate Lookups'!$A4&amp;'Intermediate Lookups'!M$1,$A$322, ""))</f>
        <v/>
      </c>
    </row>
    <row r="326" spans="1:12" x14ac:dyDescent="0.25">
      <c r="A326" s="10" t="str">
        <f>IF($A$322="","",IF(VLOOKUP($A$322,Samples!$A$3:$D$100,2,FALSE)='Intermediate Lookups'!$A5&amp;'Intermediate Lookups'!B$1,$A$322, ""))</f>
        <v/>
      </c>
      <c r="B326" s="10" t="str">
        <f>IF($A$322="","",IF(VLOOKUP($A$322,Samples!$A$3:$D$100,2,FALSE)='Intermediate Lookups'!$A5&amp;'Intermediate Lookups'!C$1,$A$322, ""))</f>
        <v/>
      </c>
      <c r="C326" s="10" t="str">
        <f>IF($A$322="","",IF(VLOOKUP($A$322,Samples!$A$3:$D$100,2,FALSE)='Intermediate Lookups'!$A5&amp;'Intermediate Lookups'!D$1,$A$322, ""))</f>
        <v/>
      </c>
      <c r="D326" s="10" t="str">
        <f>IF($A$322="","",IF(VLOOKUP($A$322,Samples!$A$3:$D$100,2,FALSE)='Intermediate Lookups'!$A5&amp;'Intermediate Lookups'!E$1,$A$322, ""))</f>
        <v/>
      </c>
      <c r="E326" s="10" t="str">
        <f>IF($A$322="","",IF(VLOOKUP($A$322,Samples!$A$3:$D$100,2,FALSE)='Intermediate Lookups'!$A5&amp;'Intermediate Lookups'!F$1,$A$322, ""))</f>
        <v/>
      </c>
      <c r="F326" s="10" t="str">
        <f>IF($A$322="","",IF(VLOOKUP($A$322,Samples!$A$3:$D$100,2,FALSE)='Intermediate Lookups'!$A5&amp;'Intermediate Lookups'!G$1,$A$322, ""))</f>
        <v/>
      </c>
      <c r="G326" s="10" t="str">
        <f>IF($A$322="","",IF(VLOOKUP($A$322,Samples!$A$3:$D$100,2,FALSE)='Intermediate Lookups'!$A5&amp;'Intermediate Lookups'!H$1,$A$322, ""))</f>
        <v/>
      </c>
      <c r="H326" s="10" t="str">
        <f>IF($A$322="","",IF(VLOOKUP($A$322,Samples!$A$3:$D$100,2,FALSE)='Intermediate Lookups'!$A5&amp;'Intermediate Lookups'!I$1,$A$322, ""))</f>
        <v/>
      </c>
      <c r="I326" s="10" t="str">
        <f>IF($A$322="","",IF(VLOOKUP($A$322,Samples!$A$3:$D$100,2,FALSE)='Intermediate Lookups'!$A5&amp;'Intermediate Lookups'!J$1,$A$322, ""))</f>
        <v/>
      </c>
      <c r="J326" s="10" t="str">
        <f>IF($A$322="","",IF(VLOOKUP($A$322,Samples!$A$3:$D$100,2,FALSE)='Intermediate Lookups'!$A5&amp;'Intermediate Lookups'!K$1,$A$322, ""))</f>
        <v/>
      </c>
      <c r="K326" s="10" t="str">
        <f>IF($A$322="","",IF(VLOOKUP($A$322,Samples!$A$3:$D$100,2,FALSE)='Intermediate Lookups'!$A5&amp;'Intermediate Lookups'!L$1,$A$322, ""))</f>
        <v/>
      </c>
      <c r="L326" s="10" t="str">
        <f>IF($A$322="","",IF(VLOOKUP($A$322,Samples!$A$3:$D$100,2,FALSE)='Intermediate Lookups'!$A5&amp;'Intermediate Lookups'!M$1,$A$322, ""))</f>
        <v/>
      </c>
    </row>
    <row r="327" spans="1:12" x14ac:dyDescent="0.25">
      <c r="A327" s="10" t="str">
        <f>IF($A$322="","",IF(VLOOKUP($A$322,Samples!$A$3:$D$100,2,FALSE)='Intermediate Lookups'!$A6&amp;'Intermediate Lookups'!B$1,$A$322, ""))</f>
        <v/>
      </c>
      <c r="B327" s="10" t="str">
        <f>IF($A$322="","",IF(VLOOKUP($A$322,Samples!$A$3:$D$100,2,FALSE)='Intermediate Lookups'!$A6&amp;'Intermediate Lookups'!C$1,$A$322, ""))</f>
        <v/>
      </c>
      <c r="C327" s="10" t="str">
        <f>IF($A$322="","",IF(VLOOKUP($A$322,Samples!$A$3:$D$100,2,FALSE)='Intermediate Lookups'!$A6&amp;'Intermediate Lookups'!D$1,$A$322, ""))</f>
        <v/>
      </c>
      <c r="D327" s="10" t="str">
        <f>IF($A$322="","",IF(VLOOKUP($A$322,Samples!$A$3:$D$100,2,FALSE)='Intermediate Lookups'!$A6&amp;'Intermediate Lookups'!E$1,$A$322, ""))</f>
        <v/>
      </c>
      <c r="E327" s="10" t="str">
        <f>IF($A$322="","",IF(VLOOKUP($A$322,Samples!$A$3:$D$100,2,FALSE)='Intermediate Lookups'!$A6&amp;'Intermediate Lookups'!F$1,$A$322, ""))</f>
        <v/>
      </c>
      <c r="F327" s="10" t="str">
        <f>IF($A$322="","",IF(VLOOKUP($A$322,Samples!$A$3:$D$100,2,FALSE)='Intermediate Lookups'!$A6&amp;'Intermediate Lookups'!G$1,$A$322, ""))</f>
        <v/>
      </c>
      <c r="G327" s="10" t="str">
        <f>IF($A$322="","",IF(VLOOKUP($A$322,Samples!$A$3:$D$100,2,FALSE)='Intermediate Lookups'!$A6&amp;'Intermediate Lookups'!H$1,$A$322, ""))</f>
        <v/>
      </c>
      <c r="H327" s="10" t="str">
        <f>IF($A$322="","",IF(VLOOKUP($A$322,Samples!$A$3:$D$100,2,FALSE)='Intermediate Lookups'!$A6&amp;'Intermediate Lookups'!I$1,$A$322, ""))</f>
        <v/>
      </c>
      <c r="I327" s="10" t="str">
        <f>IF($A$322="","",IF(VLOOKUP($A$322,Samples!$A$3:$D$100,2,FALSE)='Intermediate Lookups'!$A6&amp;'Intermediate Lookups'!J$1,$A$322, ""))</f>
        <v/>
      </c>
      <c r="J327" s="10" t="str">
        <f>IF($A$322="","",IF(VLOOKUP($A$322,Samples!$A$3:$D$100,2,FALSE)='Intermediate Lookups'!$A6&amp;'Intermediate Lookups'!K$1,$A$322, ""))</f>
        <v/>
      </c>
      <c r="K327" s="10" t="str">
        <f>IF($A$322="","",IF(VLOOKUP($A$322,Samples!$A$3:$D$100,2,FALSE)='Intermediate Lookups'!$A6&amp;'Intermediate Lookups'!L$1,$A$322, ""))</f>
        <v/>
      </c>
      <c r="L327" s="10" t="str">
        <f>IF($A$322="","",IF(VLOOKUP($A$322,Samples!$A$3:$D$100,2,FALSE)='Intermediate Lookups'!$A6&amp;'Intermediate Lookups'!M$1,$A$322, ""))</f>
        <v/>
      </c>
    </row>
    <row r="328" spans="1:12" x14ac:dyDescent="0.25">
      <c r="A328" s="10" t="str">
        <f>IF($A$322="","",IF(VLOOKUP($A$322,Samples!$A$3:$D$100,2,FALSE)='Intermediate Lookups'!$A7&amp;'Intermediate Lookups'!B$1,$A$322, ""))</f>
        <v/>
      </c>
      <c r="B328" s="10" t="str">
        <f>IF($A$322="","",IF(VLOOKUP($A$322,Samples!$A$3:$D$100,2,FALSE)='Intermediate Lookups'!$A7&amp;'Intermediate Lookups'!C$1,$A$322, ""))</f>
        <v/>
      </c>
      <c r="C328" s="10" t="str">
        <f>IF($A$322="","",IF(VLOOKUP($A$322,Samples!$A$3:$D$100,2,FALSE)='Intermediate Lookups'!$A7&amp;'Intermediate Lookups'!D$1,$A$322, ""))</f>
        <v/>
      </c>
      <c r="D328" s="10" t="str">
        <f>IF($A$322="","",IF(VLOOKUP($A$322,Samples!$A$3:$D$100,2,FALSE)='Intermediate Lookups'!$A7&amp;'Intermediate Lookups'!E$1,$A$322, ""))</f>
        <v/>
      </c>
      <c r="E328" s="10" t="str">
        <f>IF($A$322="","",IF(VLOOKUP($A$322,Samples!$A$3:$D$100,2,FALSE)='Intermediate Lookups'!$A7&amp;'Intermediate Lookups'!F$1,$A$322, ""))</f>
        <v/>
      </c>
      <c r="F328" s="10" t="str">
        <f>IF($A$322="","",IF(VLOOKUP($A$322,Samples!$A$3:$D$100,2,FALSE)='Intermediate Lookups'!$A7&amp;'Intermediate Lookups'!G$1,$A$322, ""))</f>
        <v/>
      </c>
      <c r="G328" s="10" t="str">
        <f>IF($A$322="","",IF(VLOOKUP($A$322,Samples!$A$3:$D$100,2,FALSE)='Intermediate Lookups'!$A7&amp;'Intermediate Lookups'!H$1,$A$322, ""))</f>
        <v/>
      </c>
      <c r="H328" s="10" t="str">
        <f>IF($A$322="","",IF(VLOOKUP($A$322,Samples!$A$3:$D$100,2,FALSE)='Intermediate Lookups'!$A7&amp;'Intermediate Lookups'!I$1,$A$322, ""))</f>
        <v/>
      </c>
      <c r="I328" s="10" t="str">
        <f>IF($A$322="","",IF(VLOOKUP($A$322,Samples!$A$3:$D$100,2,FALSE)='Intermediate Lookups'!$A7&amp;'Intermediate Lookups'!J$1,$A$322, ""))</f>
        <v/>
      </c>
      <c r="J328" s="10" t="str">
        <f>IF($A$322="","",IF(VLOOKUP($A$322,Samples!$A$3:$D$100,2,FALSE)='Intermediate Lookups'!$A7&amp;'Intermediate Lookups'!K$1,$A$322, ""))</f>
        <v/>
      </c>
      <c r="K328" s="10" t="str">
        <f>IF($A$322="","",IF(VLOOKUP($A$322,Samples!$A$3:$D$100,2,FALSE)='Intermediate Lookups'!$A7&amp;'Intermediate Lookups'!L$1,$A$322, ""))</f>
        <v/>
      </c>
      <c r="L328" s="10" t="str">
        <f>IF($A$322="","",IF(VLOOKUP($A$322,Samples!$A$3:$D$100,2,FALSE)='Intermediate Lookups'!$A7&amp;'Intermediate Lookups'!M$1,$A$322, ""))</f>
        <v/>
      </c>
    </row>
    <row r="329" spans="1:12" x14ac:dyDescent="0.25">
      <c r="A329" s="10" t="str">
        <f>IF($A$322="","",IF(VLOOKUP($A$322,Samples!$A$3:$D$100,2,FALSE)='Intermediate Lookups'!$A8&amp;'Intermediate Lookups'!B$1,$A$322, ""))</f>
        <v/>
      </c>
      <c r="B329" s="10" t="str">
        <f>IF($A$322="","",IF(VLOOKUP($A$322,Samples!$A$3:$D$100,2,FALSE)='Intermediate Lookups'!$A8&amp;'Intermediate Lookups'!C$1,$A$322, ""))</f>
        <v/>
      </c>
      <c r="C329" s="10" t="str">
        <f>IF($A$322="","",IF(VLOOKUP($A$322,Samples!$A$3:$D$100,2,FALSE)='Intermediate Lookups'!$A8&amp;'Intermediate Lookups'!D$1,$A$322, ""))</f>
        <v/>
      </c>
      <c r="D329" s="10" t="str">
        <f>IF($A$322="","",IF(VLOOKUP($A$322,Samples!$A$3:$D$100,2,FALSE)='Intermediate Lookups'!$A8&amp;'Intermediate Lookups'!E$1,$A$322, ""))</f>
        <v/>
      </c>
      <c r="E329" s="10" t="str">
        <f>IF($A$322="","",IF(VLOOKUP($A$322,Samples!$A$3:$D$100,2,FALSE)='Intermediate Lookups'!$A8&amp;'Intermediate Lookups'!F$1,$A$322, ""))</f>
        <v/>
      </c>
      <c r="F329" s="10" t="str">
        <f>IF($A$322="","",IF(VLOOKUP($A$322,Samples!$A$3:$D$100,2,FALSE)='Intermediate Lookups'!$A8&amp;'Intermediate Lookups'!G$1,$A$322, ""))</f>
        <v/>
      </c>
      <c r="G329" s="10" t="str">
        <f>IF($A$322="","",IF(VLOOKUP($A$322,Samples!$A$3:$D$100,2,FALSE)='Intermediate Lookups'!$A8&amp;'Intermediate Lookups'!H$1,$A$322, ""))</f>
        <v/>
      </c>
      <c r="H329" s="10" t="str">
        <f>IF($A$322="","",IF(VLOOKUP($A$322,Samples!$A$3:$D$100,2,FALSE)='Intermediate Lookups'!$A8&amp;'Intermediate Lookups'!I$1,$A$322, ""))</f>
        <v/>
      </c>
      <c r="I329" s="10" t="str">
        <f>IF($A$322="","",IF(VLOOKUP($A$322,Samples!$A$3:$D$100,2,FALSE)='Intermediate Lookups'!$A8&amp;'Intermediate Lookups'!J$1,$A$322, ""))</f>
        <v/>
      </c>
      <c r="J329" s="10" t="str">
        <f>IF($A$322="","",IF(VLOOKUP($A$322,Samples!$A$3:$D$100,2,FALSE)='Intermediate Lookups'!$A8&amp;'Intermediate Lookups'!K$1,$A$322, ""))</f>
        <v/>
      </c>
      <c r="K329" s="10" t="str">
        <f>IF($A$322="","",IF(VLOOKUP($A$322,Samples!$A$3:$D$100,2,FALSE)='Intermediate Lookups'!$A8&amp;'Intermediate Lookups'!L$1,$A$322, ""))</f>
        <v/>
      </c>
      <c r="L329" s="10" t="str">
        <f>IF($A$322="","",IF(VLOOKUP($A$322,Samples!$A$3:$D$100,2,FALSE)='Intermediate Lookups'!$A8&amp;'Intermediate Lookups'!M$1,$A$322, ""))</f>
        <v/>
      </c>
    </row>
    <row r="330" spans="1:12" x14ac:dyDescent="0.25">
      <c r="A330" s="10" t="str">
        <f>IF($A$322="","",IF(VLOOKUP($A$322,Samples!$A$3:$D$100,2,FALSE)='Intermediate Lookups'!$A9&amp;'Intermediate Lookups'!B$1,$A$322, ""))</f>
        <v/>
      </c>
      <c r="B330" s="10" t="str">
        <f>IF($A$322="","",IF(VLOOKUP($A$322,Samples!$A$3:$D$100,2,FALSE)='Intermediate Lookups'!$A9&amp;'Intermediate Lookups'!C$1,$A$322, ""))</f>
        <v/>
      </c>
      <c r="C330" s="10" t="str">
        <f>IF($A$322="","",IF(VLOOKUP($A$322,Samples!$A$3:$D$100,2,FALSE)='Intermediate Lookups'!$A9&amp;'Intermediate Lookups'!D$1,$A$322, ""))</f>
        <v/>
      </c>
      <c r="D330" s="10" t="str">
        <f>IF($A$322="","",IF(VLOOKUP($A$322,Samples!$A$3:$D$100,2,FALSE)='Intermediate Lookups'!$A9&amp;'Intermediate Lookups'!E$1,$A$322, ""))</f>
        <v/>
      </c>
      <c r="E330" s="10" t="str">
        <f>IF($A$322="","",IF(VLOOKUP($A$322,Samples!$A$3:$D$100,2,FALSE)='Intermediate Lookups'!$A9&amp;'Intermediate Lookups'!F$1,$A$322, ""))</f>
        <v/>
      </c>
      <c r="F330" s="10" t="str">
        <f>IF($A$322="","",IF(VLOOKUP($A$322,Samples!$A$3:$D$100,2,FALSE)='Intermediate Lookups'!$A9&amp;'Intermediate Lookups'!G$1,$A$322, ""))</f>
        <v/>
      </c>
      <c r="G330" s="10" t="str">
        <f>IF($A$322="","",IF(VLOOKUP($A$322,Samples!$A$3:$D$100,2,FALSE)='Intermediate Lookups'!$A9&amp;'Intermediate Lookups'!H$1,$A$322, ""))</f>
        <v/>
      </c>
      <c r="H330" s="10" t="str">
        <f>IF($A$322="","",IF(VLOOKUP($A$322,Samples!$A$3:$D$100,2,FALSE)='Intermediate Lookups'!$A9&amp;'Intermediate Lookups'!I$1,$A$322, ""))</f>
        <v/>
      </c>
      <c r="I330" s="10" t="str">
        <f>IF($A$322="","",IF(VLOOKUP($A$322,Samples!$A$3:$D$100,2,FALSE)='Intermediate Lookups'!$A9&amp;'Intermediate Lookups'!J$1,$A$322, ""))</f>
        <v/>
      </c>
      <c r="J330" s="10" t="str">
        <f>IF($A$322="","",IF(VLOOKUP($A$322,Samples!$A$3:$D$100,2,FALSE)='Intermediate Lookups'!$A9&amp;'Intermediate Lookups'!K$1,$A$322, ""))</f>
        <v/>
      </c>
      <c r="K330" s="10" t="str">
        <f>IF($A$322="","",IF(VLOOKUP($A$322,Samples!$A$3:$D$100,2,FALSE)='Intermediate Lookups'!$A9&amp;'Intermediate Lookups'!L$1,$A$322, ""))</f>
        <v/>
      </c>
      <c r="L330" s="10" t="str">
        <f>IF($A$322="","",IF(VLOOKUP($A$322,Samples!$A$3:$D$100,2,FALSE)='Intermediate Lookups'!$A9&amp;'Intermediate Lookups'!M$1,$A$322, ""))</f>
        <v/>
      </c>
    </row>
    <row r="332" spans="1:12" x14ac:dyDescent="0.25">
      <c r="A332" t="str">
        <f>IF(ISBLANK(Samples!A36),IF(OR(A322="",A322=Samples!$A$100,ISBLANK(Samples!A100)),"",Samples!$A$100),Samples!A36)</f>
        <v/>
      </c>
      <c r="B332" t="str">
        <f>IF(A332="","",VLOOKUP(A332,Samples!$A$3:$D$100,4,FALSE))</f>
        <v/>
      </c>
    </row>
    <row r="333" spans="1:12" x14ac:dyDescent="0.25">
      <c r="A333" s="10" t="str">
        <f>IF($A$332="","",IF(VLOOKUP($A$332,Samples!$A$3:$D$100,2,FALSE)='Intermediate Lookups'!$A2&amp;'Intermediate Lookups'!B$1,$A$332, ""))</f>
        <v/>
      </c>
      <c r="B333" s="10" t="str">
        <f>IF($A$332="","",IF(VLOOKUP($A$332,Samples!$A$3:$D$100,2,FALSE)='Intermediate Lookups'!$A2&amp;'Intermediate Lookups'!C$1,$A$332, ""))</f>
        <v/>
      </c>
      <c r="C333" s="10" t="str">
        <f>IF($A$332="","",IF(VLOOKUP($A$332,Samples!$A$3:$D$100,2,FALSE)='Intermediate Lookups'!$A2&amp;'Intermediate Lookups'!D$1,$A$332, ""))</f>
        <v/>
      </c>
      <c r="D333" s="10" t="str">
        <f>IF($A$332="","",IF(VLOOKUP($A$332,Samples!$A$3:$D$100,2,FALSE)='Intermediate Lookups'!$A2&amp;'Intermediate Lookups'!E$1,$A$332, ""))</f>
        <v/>
      </c>
      <c r="E333" s="10" t="str">
        <f>IF($A$332="","",IF(VLOOKUP($A$332,Samples!$A$3:$D$100,2,FALSE)='Intermediate Lookups'!$A2&amp;'Intermediate Lookups'!F$1,$A$332, ""))</f>
        <v/>
      </c>
      <c r="F333" s="10" t="str">
        <f>IF($A$332="","",IF(VLOOKUP($A$332,Samples!$A$3:$D$100,2,FALSE)='Intermediate Lookups'!$A2&amp;'Intermediate Lookups'!G$1,$A$332, ""))</f>
        <v/>
      </c>
      <c r="G333" s="10" t="str">
        <f>IF($A$332="","",IF(VLOOKUP($A$332,Samples!$A$3:$D$100,2,FALSE)='Intermediate Lookups'!$A2&amp;'Intermediate Lookups'!H$1,$A$332, ""))</f>
        <v/>
      </c>
      <c r="H333" s="10" t="str">
        <f>IF($A$332="","",IF(VLOOKUP($A$332,Samples!$A$3:$D$100,2,FALSE)='Intermediate Lookups'!$A2&amp;'Intermediate Lookups'!I$1,$A$332, ""))</f>
        <v/>
      </c>
      <c r="I333" s="10" t="str">
        <f>IF($A$332="","",IF(VLOOKUP($A$332,Samples!$A$3:$D$100,2,FALSE)='Intermediate Lookups'!$A2&amp;'Intermediate Lookups'!J$1,$A$332, ""))</f>
        <v/>
      </c>
      <c r="J333" s="10" t="str">
        <f>IF($A$332="","",IF(VLOOKUP($A$332,Samples!$A$3:$D$100,2,FALSE)='Intermediate Lookups'!$A2&amp;'Intermediate Lookups'!K$1,$A$332, ""))</f>
        <v/>
      </c>
      <c r="K333" s="10" t="str">
        <f>IF($A$332="","",IF(VLOOKUP($A$332,Samples!$A$3:$D$100,2,FALSE)='Intermediate Lookups'!$A2&amp;'Intermediate Lookups'!L$1,$A$332, ""))</f>
        <v/>
      </c>
      <c r="L333" s="10" t="str">
        <f>IF($A$332="","",IF(VLOOKUP($A$332,Samples!$A$3:$D$100,2,FALSE)='Intermediate Lookups'!$A2&amp;'Intermediate Lookups'!M$1,$A$332, ""))</f>
        <v/>
      </c>
    </row>
    <row r="334" spans="1:12" x14ac:dyDescent="0.25">
      <c r="A334" s="10" t="str">
        <f>IF($A$332="","",IF(VLOOKUP($A$332,Samples!$A$3:$D$100,2,FALSE)='Intermediate Lookups'!$A3&amp;'Intermediate Lookups'!B$1,$A$332, ""))</f>
        <v/>
      </c>
      <c r="B334" s="10" t="str">
        <f>IF($A$332="","",IF(VLOOKUP($A$332,Samples!$A$3:$D$100,2,FALSE)='Intermediate Lookups'!$A3&amp;'Intermediate Lookups'!C$1,$A$332, ""))</f>
        <v/>
      </c>
      <c r="C334" s="10" t="str">
        <f>IF($A$332="","",IF(VLOOKUP($A$332,Samples!$A$3:$D$100,2,FALSE)='Intermediate Lookups'!$A3&amp;'Intermediate Lookups'!D$1,$A$332, ""))</f>
        <v/>
      </c>
      <c r="D334" s="10" t="str">
        <f>IF($A$332="","",IF(VLOOKUP($A$332,Samples!$A$3:$D$100,2,FALSE)='Intermediate Lookups'!$A3&amp;'Intermediate Lookups'!E$1,$A$332, ""))</f>
        <v/>
      </c>
      <c r="E334" s="10" t="str">
        <f>IF($A$332="","",IF(VLOOKUP($A$332,Samples!$A$3:$D$100,2,FALSE)='Intermediate Lookups'!$A3&amp;'Intermediate Lookups'!F$1,$A$332, ""))</f>
        <v/>
      </c>
      <c r="F334" s="10" t="str">
        <f>IF($A$332="","",IF(VLOOKUP($A$332,Samples!$A$3:$D$100,2,FALSE)='Intermediate Lookups'!$A3&amp;'Intermediate Lookups'!G$1,$A$332, ""))</f>
        <v/>
      </c>
      <c r="G334" s="10" t="str">
        <f>IF($A$332="","",IF(VLOOKUP($A$332,Samples!$A$3:$D$100,2,FALSE)='Intermediate Lookups'!$A3&amp;'Intermediate Lookups'!H$1,$A$332, ""))</f>
        <v/>
      </c>
      <c r="H334" s="10" t="str">
        <f>IF($A$332="","",IF(VLOOKUP($A$332,Samples!$A$3:$D$100,2,FALSE)='Intermediate Lookups'!$A3&amp;'Intermediate Lookups'!I$1,$A$332, ""))</f>
        <v/>
      </c>
      <c r="I334" s="10" t="str">
        <f>IF($A$332="","",IF(VLOOKUP($A$332,Samples!$A$3:$D$100,2,FALSE)='Intermediate Lookups'!$A3&amp;'Intermediate Lookups'!J$1,$A$332, ""))</f>
        <v/>
      </c>
      <c r="J334" s="10" t="str">
        <f>IF($A$332="","",IF(VLOOKUP($A$332,Samples!$A$3:$D$100,2,FALSE)='Intermediate Lookups'!$A3&amp;'Intermediate Lookups'!K$1,$A$332, ""))</f>
        <v/>
      </c>
      <c r="K334" s="10" t="str">
        <f>IF($A$332="","",IF(VLOOKUP($A$332,Samples!$A$3:$D$100,2,FALSE)='Intermediate Lookups'!$A3&amp;'Intermediate Lookups'!L$1,$A$332, ""))</f>
        <v/>
      </c>
      <c r="L334" s="10" t="str">
        <f>IF($A$332="","",IF(VLOOKUP($A$332,Samples!$A$3:$D$100,2,FALSE)='Intermediate Lookups'!$A3&amp;'Intermediate Lookups'!M$1,$A$332, ""))</f>
        <v/>
      </c>
    </row>
    <row r="335" spans="1:12" x14ac:dyDescent="0.25">
      <c r="A335" s="10" t="str">
        <f>IF($A$332="","",IF(VLOOKUP($A$332,Samples!$A$3:$D$100,2,FALSE)='Intermediate Lookups'!$A4&amp;'Intermediate Lookups'!B$1,$A$332, ""))</f>
        <v/>
      </c>
      <c r="B335" s="10" t="str">
        <f>IF($A$332="","",IF(VLOOKUP($A$332,Samples!$A$3:$D$100,2,FALSE)='Intermediate Lookups'!$A4&amp;'Intermediate Lookups'!C$1,$A$332, ""))</f>
        <v/>
      </c>
      <c r="C335" s="10" t="str">
        <f>IF($A$332="","",IF(VLOOKUP($A$332,Samples!$A$3:$D$100,2,FALSE)='Intermediate Lookups'!$A4&amp;'Intermediate Lookups'!D$1,$A$332, ""))</f>
        <v/>
      </c>
      <c r="D335" s="10" t="str">
        <f>IF($A$332="","",IF(VLOOKUP($A$332,Samples!$A$3:$D$100,2,FALSE)='Intermediate Lookups'!$A4&amp;'Intermediate Lookups'!E$1,$A$332, ""))</f>
        <v/>
      </c>
      <c r="E335" s="10" t="str">
        <f>IF($A$332="","",IF(VLOOKUP($A$332,Samples!$A$3:$D$100,2,FALSE)='Intermediate Lookups'!$A4&amp;'Intermediate Lookups'!F$1,$A$332, ""))</f>
        <v/>
      </c>
      <c r="F335" s="10" t="str">
        <f>IF($A$332="","",IF(VLOOKUP($A$332,Samples!$A$3:$D$100,2,FALSE)='Intermediate Lookups'!$A4&amp;'Intermediate Lookups'!G$1,$A$332, ""))</f>
        <v/>
      </c>
      <c r="G335" s="10" t="str">
        <f>IF($A$332="","",IF(VLOOKUP($A$332,Samples!$A$3:$D$100,2,FALSE)='Intermediate Lookups'!$A4&amp;'Intermediate Lookups'!H$1,$A$332, ""))</f>
        <v/>
      </c>
      <c r="H335" s="10" t="str">
        <f>IF($A$332="","",IF(VLOOKUP($A$332,Samples!$A$3:$D$100,2,FALSE)='Intermediate Lookups'!$A4&amp;'Intermediate Lookups'!I$1,$A$332, ""))</f>
        <v/>
      </c>
      <c r="I335" s="10" t="str">
        <f>IF($A$332="","",IF(VLOOKUP($A$332,Samples!$A$3:$D$100,2,FALSE)='Intermediate Lookups'!$A4&amp;'Intermediate Lookups'!J$1,$A$332, ""))</f>
        <v/>
      </c>
      <c r="J335" s="10" t="str">
        <f>IF($A$332="","",IF(VLOOKUP($A$332,Samples!$A$3:$D$100,2,FALSE)='Intermediate Lookups'!$A4&amp;'Intermediate Lookups'!K$1,$A$332, ""))</f>
        <v/>
      </c>
      <c r="K335" s="10" t="str">
        <f>IF($A$332="","",IF(VLOOKUP($A$332,Samples!$A$3:$D$100,2,FALSE)='Intermediate Lookups'!$A4&amp;'Intermediate Lookups'!L$1,$A$332, ""))</f>
        <v/>
      </c>
      <c r="L335" s="10" t="str">
        <f>IF($A$332="","",IF(VLOOKUP($A$332,Samples!$A$3:$D$100,2,FALSE)='Intermediate Lookups'!$A4&amp;'Intermediate Lookups'!M$1,$A$332, ""))</f>
        <v/>
      </c>
    </row>
    <row r="336" spans="1:12" x14ac:dyDescent="0.25">
      <c r="A336" s="10" t="str">
        <f>IF($A$332="","",IF(VLOOKUP($A$332,Samples!$A$3:$D$100,2,FALSE)='Intermediate Lookups'!$A5&amp;'Intermediate Lookups'!B$1,$A$332, ""))</f>
        <v/>
      </c>
      <c r="B336" s="10" t="str">
        <f>IF($A$332="","",IF(VLOOKUP($A$332,Samples!$A$3:$D$100,2,FALSE)='Intermediate Lookups'!$A5&amp;'Intermediate Lookups'!C$1,$A$332, ""))</f>
        <v/>
      </c>
      <c r="C336" s="10" t="str">
        <f>IF($A$332="","",IF(VLOOKUP($A$332,Samples!$A$3:$D$100,2,FALSE)='Intermediate Lookups'!$A5&amp;'Intermediate Lookups'!D$1,$A$332, ""))</f>
        <v/>
      </c>
      <c r="D336" s="10" t="str">
        <f>IF($A$332="","",IF(VLOOKUP($A$332,Samples!$A$3:$D$100,2,FALSE)='Intermediate Lookups'!$A5&amp;'Intermediate Lookups'!E$1,$A$332, ""))</f>
        <v/>
      </c>
      <c r="E336" s="10" t="str">
        <f>IF($A$332="","",IF(VLOOKUP($A$332,Samples!$A$3:$D$100,2,FALSE)='Intermediate Lookups'!$A5&amp;'Intermediate Lookups'!F$1,$A$332, ""))</f>
        <v/>
      </c>
      <c r="F336" s="10" t="str">
        <f>IF($A$332="","",IF(VLOOKUP($A$332,Samples!$A$3:$D$100,2,FALSE)='Intermediate Lookups'!$A5&amp;'Intermediate Lookups'!G$1,$A$332, ""))</f>
        <v/>
      </c>
      <c r="G336" s="10" t="str">
        <f>IF($A$332="","",IF(VLOOKUP($A$332,Samples!$A$3:$D$100,2,FALSE)='Intermediate Lookups'!$A5&amp;'Intermediate Lookups'!H$1,$A$332, ""))</f>
        <v/>
      </c>
      <c r="H336" s="10" t="str">
        <f>IF($A$332="","",IF(VLOOKUP($A$332,Samples!$A$3:$D$100,2,FALSE)='Intermediate Lookups'!$A5&amp;'Intermediate Lookups'!I$1,$A$332, ""))</f>
        <v/>
      </c>
      <c r="I336" s="10" t="str">
        <f>IF($A$332="","",IF(VLOOKUP($A$332,Samples!$A$3:$D$100,2,FALSE)='Intermediate Lookups'!$A5&amp;'Intermediate Lookups'!J$1,$A$332, ""))</f>
        <v/>
      </c>
      <c r="J336" s="10" t="str">
        <f>IF($A$332="","",IF(VLOOKUP($A$332,Samples!$A$3:$D$100,2,FALSE)='Intermediate Lookups'!$A5&amp;'Intermediate Lookups'!K$1,$A$332, ""))</f>
        <v/>
      </c>
      <c r="K336" s="10" t="str">
        <f>IF($A$332="","",IF(VLOOKUP($A$332,Samples!$A$3:$D$100,2,FALSE)='Intermediate Lookups'!$A5&amp;'Intermediate Lookups'!L$1,$A$332, ""))</f>
        <v/>
      </c>
      <c r="L336" s="10" t="str">
        <f>IF($A$332="","",IF(VLOOKUP($A$332,Samples!$A$3:$D$100,2,FALSE)='Intermediate Lookups'!$A5&amp;'Intermediate Lookups'!M$1,$A$332, ""))</f>
        <v/>
      </c>
    </row>
    <row r="337" spans="1:12" x14ac:dyDescent="0.25">
      <c r="A337" s="10" t="str">
        <f>IF($A$332="","",IF(VLOOKUP($A$332,Samples!$A$3:$D$100,2,FALSE)='Intermediate Lookups'!$A6&amp;'Intermediate Lookups'!B$1,$A$332, ""))</f>
        <v/>
      </c>
      <c r="B337" s="10" t="str">
        <f>IF($A$332="","",IF(VLOOKUP($A$332,Samples!$A$3:$D$100,2,FALSE)='Intermediate Lookups'!$A6&amp;'Intermediate Lookups'!C$1,$A$332, ""))</f>
        <v/>
      </c>
      <c r="C337" s="10" t="str">
        <f>IF($A$332="","",IF(VLOOKUP($A$332,Samples!$A$3:$D$100,2,FALSE)='Intermediate Lookups'!$A6&amp;'Intermediate Lookups'!D$1,$A$332, ""))</f>
        <v/>
      </c>
      <c r="D337" s="10" t="str">
        <f>IF($A$332="","",IF(VLOOKUP($A$332,Samples!$A$3:$D$100,2,FALSE)='Intermediate Lookups'!$A6&amp;'Intermediate Lookups'!E$1,$A$332, ""))</f>
        <v/>
      </c>
      <c r="E337" s="10" t="str">
        <f>IF($A$332="","",IF(VLOOKUP($A$332,Samples!$A$3:$D$100,2,FALSE)='Intermediate Lookups'!$A6&amp;'Intermediate Lookups'!F$1,$A$332, ""))</f>
        <v/>
      </c>
      <c r="F337" s="10" t="str">
        <f>IF($A$332="","",IF(VLOOKUP($A$332,Samples!$A$3:$D$100,2,FALSE)='Intermediate Lookups'!$A6&amp;'Intermediate Lookups'!G$1,$A$332, ""))</f>
        <v/>
      </c>
      <c r="G337" s="10" t="str">
        <f>IF($A$332="","",IF(VLOOKUP($A$332,Samples!$A$3:$D$100,2,FALSE)='Intermediate Lookups'!$A6&amp;'Intermediate Lookups'!H$1,$A$332, ""))</f>
        <v/>
      </c>
      <c r="H337" s="10" t="str">
        <f>IF($A$332="","",IF(VLOOKUP($A$332,Samples!$A$3:$D$100,2,FALSE)='Intermediate Lookups'!$A6&amp;'Intermediate Lookups'!I$1,$A$332, ""))</f>
        <v/>
      </c>
      <c r="I337" s="10" t="str">
        <f>IF($A$332="","",IF(VLOOKUP($A$332,Samples!$A$3:$D$100,2,FALSE)='Intermediate Lookups'!$A6&amp;'Intermediate Lookups'!J$1,$A$332, ""))</f>
        <v/>
      </c>
      <c r="J337" s="10" t="str">
        <f>IF($A$332="","",IF(VLOOKUP($A$332,Samples!$A$3:$D$100,2,FALSE)='Intermediate Lookups'!$A6&amp;'Intermediate Lookups'!K$1,$A$332, ""))</f>
        <v/>
      </c>
      <c r="K337" s="10" t="str">
        <f>IF($A$332="","",IF(VLOOKUP($A$332,Samples!$A$3:$D$100,2,FALSE)='Intermediate Lookups'!$A6&amp;'Intermediate Lookups'!L$1,$A$332, ""))</f>
        <v/>
      </c>
      <c r="L337" s="10" t="str">
        <f>IF($A$332="","",IF(VLOOKUP($A$332,Samples!$A$3:$D$100,2,FALSE)='Intermediate Lookups'!$A6&amp;'Intermediate Lookups'!M$1,$A$332, ""))</f>
        <v/>
      </c>
    </row>
    <row r="338" spans="1:12" x14ac:dyDescent="0.25">
      <c r="A338" s="10" t="str">
        <f>IF($A$332="","",IF(VLOOKUP($A$332,Samples!$A$3:$D$100,2,FALSE)='Intermediate Lookups'!$A7&amp;'Intermediate Lookups'!B$1,$A$332, ""))</f>
        <v/>
      </c>
      <c r="B338" s="10" t="str">
        <f>IF($A$332="","",IF(VLOOKUP($A$332,Samples!$A$3:$D$100,2,FALSE)='Intermediate Lookups'!$A7&amp;'Intermediate Lookups'!C$1,$A$332, ""))</f>
        <v/>
      </c>
      <c r="C338" s="10" t="str">
        <f>IF($A$332="","",IF(VLOOKUP($A$332,Samples!$A$3:$D$100,2,FALSE)='Intermediate Lookups'!$A7&amp;'Intermediate Lookups'!D$1,$A$332, ""))</f>
        <v/>
      </c>
      <c r="D338" s="10" t="str">
        <f>IF($A$332="","",IF(VLOOKUP($A$332,Samples!$A$3:$D$100,2,FALSE)='Intermediate Lookups'!$A7&amp;'Intermediate Lookups'!E$1,$A$332, ""))</f>
        <v/>
      </c>
      <c r="E338" s="10" t="str">
        <f>IF($A$332="","",IF(VLOOKUP($A$332,Samples!$A$3:$D$100,2,FALSE)='Intermediate Lookups'!$A7&amp;'Intermediate Lookups'!F$1,$A$332, ""))</f>
        <v/>
      </c>
      <c r="F338" s="10" t="str">
        <f>IF($A$332="","",IF(VLOOKUP($A$332,Samples!$A$3:$D$100,2,FALSE)='Intermediate Lookups'!$A7&amp;'Intermediate Lookups'!G$1,$A$332, ""))</f>
        <v/>
      </c>
      <c r="G338" s="10" t="str">
        <f>IF($A$332="","",IF(VLOOKUP($A$332,Samples!$A$3:$D$100,2,FALSE)='Intermediate Lookups'!$A7&amp;'Intermediate Lookups'!H$1,$A$332, ""))</f>
        <v/>
      </c>
      <c r="H338" s="10" t="str">
        <f>IF($A$332="","",IF(VLOOKUP($A$332,Samples!$A$3:$D$100,2,FALSE)='Intermediate Lookups'!$A7&amp;'Intermediate Lookups'!I$1,$A$332, ""))</f>
        <v/>
      </c>
      <c r="I338" s="10" t="str">
        <f>IF($A$332="","",IF(VLOOKUP($A$332,Samples!$A$3:$D$100,2,FALSE)='Intermediate Lookups'!$A7&amp;'Intermediate Lookups'!J$1,$A$332, ""))</f>
        <v/>
      </c>
      <c r="J338" s="10" t="str">
        <f>IF($A$332="","",IF(VLOOKUP($A$332,Samples!$A$3:$D$100,2,FALSE)='Intermediate Lookups'!$A7&amp;'Intermediate Lookups'!K$1,$A$332, ""))</f>
        <v/>
      </c>
      <c r="K338" s="10" t="str">
        <f>IF($A$332="","",IF(VLOOKUP($A$332,Samples!$A$3:$D$100,2,FALSE)='Intermediate Lookups'!$A7&amp;'Intermediate Lookups'!L$1,$A$332, ""))</f>
        <v/>
      </c>
      <c r="L338" s="10" t="str">
        <f>IF($A$332="","",IF(VLOOKUP($A$332,Samples!$A$3:$D$100,2,FALSE)='Intermediate Lookups'!$A7&amp;'Intermediate Lookups'!M$1,$A$332, ""))</f>
        <v/>
      </c>
    </row>
    <row r="339" spans="1:12" x14ac:dyDescent="0.25">
      <c r="A339" s="10" t="str">
        <f>IF($A$332="","",IF(VLOOKUP($A$332,Samples!$A$3:$D$100,2,FALSE)='Intermediate Lookups'!$A8&amp;'Intermediate Lookups'!B$1,$A$332, ""))</f>
        <v/>
      </c>
      <c r="B339" s="10" t="str">
        <f>IF($A$332="","",IF(VLOOKUP($A$332,Samples!$A$3:$D$100,2,FALSE)='Intermediate Lookups'!$A8&amp;'Intermediate Lookups'!C$1,$A$332, ""))</f>
        <v/>
      </c>
      <c r="C339" s="10" t="str">
        <f>IF($A$332="","",IF(VLOOKUP($A$332,Samples!$A$3:$D$100,2,FALSE)='Intermediate Lookups'!$A8&amp;'Intermediate Lookups'!D$1,$A$332, ""))</f>
        <v/>
      </c>
      <c r="D339" s="10" t="str">
        <f>IF($A$332="","",IF(VLOOKUP($A$332,Samples!$A$3:$D$100,2,FALSE)='Intermediate Lookups'!$A8&amp;'Intermediate Lookups'!E$1,$A$332, ""))</f>
        <v/>
      </c>
      <c r="E339" s="10" t="str">
        <f>IF($A$332="","",IF(VLOOKUP($A$332,Samples!$A$3:$D$100,2,FALSE)='Intermediate Lookups'!$A8&amp;'Intermediate Lookups'!F$1,$A$332, ""))</f>
        <v/>
      </c>
      <c r="F339" s="10" t="str">
        <f>IF($A$332="","",IF(VLOOKUP($A$332,Samples!$A$3:$D$100,2,FALSE)='Intermediate Lookups'!$A8&amp;'Intermediate Lookups'!G$1,$A$332, ""))</f>
        <v/>
      </c>
      <c r="G339" s="10" t="str">
        <f>IF($A$332="","",IF(VLOOKUP($A$332,Samples!$A$3:$D$100,2,FALSE)='Intermediate Lookups'!$A8&amp;'Intermediate Lookups'!H$1,$A$332, ""))</f>
        <v/>
      </c>
      <c r="H339" s="10" t="str">
        <f>IF($A$332="","",IF(VLOOKUP($A$332,Samples!$A$3:$D$100,2,FALSE)='Intermediate Lookups'!$A8&amp;'Intermediate Lookups'!I$1,$A$332, ""))</f>
        <v/>
      </c>
      <c r="I339" s="10" t="str">
        <f>IF($A$332="","",IF(VLOOKUP($A$332,Samples!$A$3:$D$100,2,FALSE)='Intermediate Lookups'!$A8&amp;'Intermediate Lookups'!J$1,$A$332, ""))</f>
        <v/>
      </c>
      <c r="J339" s="10" t="str">
        <f>IF($A$332="","",IF(VLOOKUP($A$332,Samples!$A$3:$D$100,2,FALSE)='Intermediate Lookups'!$A8&amp;'Intermediate Lookups'!K$1,$A$332, ""))</f>
        <v/>
      </c>
      <c r="K339" s="10" t="str">
        <f>IF($A$332="","",IF(VLOOKUP($A$332,Samples!$A$3:$D$100,2,FALSE)='Intermediate Lookups'!$A8&amp;'Intermediate Lookups'!L$1,$A$332, ""))</f>
        <v/>
      </c>
      <c r="L339" s="10" t="str">
        <f>IF($A$332="","",IF(VLOOKUP($A$332,Samples!$A$3:$D$100,2,FALSE)='Intermediate Lookups'!$A8&amp;'Intermediate Lookups'!M$1,$A$332, ""))</f>
        <v/>
      </c>
    </row>
    <row r="340" spans="1:12" x14ac:dyDescent="0.25">
      <c r="A340" s="10" t="str">
        <f>IF($A$332="","",IF(VLOOKUP($A$332,Samples!$A$3:$D$100,2,FALSE)='Intermediate Lookups'!$A9&amp;'Intermediate Lookups'!B$1,$A$332, ""))</f>
        <v/>
      </c>
      <c r="B340" s="10" t="str">
        <f>IF($A$332="","",IF(VLOOKUP($A$332,Samples!$A$3:$D$100,2,FALSE)='Intermediate Lookups'!$A9&amp;'Intermediate Lookups'!C$1,$A$332, ""))</f>
        <v/>
      </c>
      <c r="C340" s="10" t="str">
        <f>IF($A$332="","",IF(VLOOKUP($A$332,Samples!$A$3:$D$100,2,FALSE)='Intermediate Lookups'!$A9&amp;'Intermediate Lookups'!D$1,$A$332, ""))</f>
        <v/>
      </c>
      <c r="D340" s="10" t="str">
        <f>IF($A$332="","",IF(VLOOKUP($A$332,Samples!$A$3:$D$100,2,FALSE)='Intermediate Lookups'!$A9&amp;'Intermediate Lookups'!E$1,$A$332, ""))</f>
        <v/>
      </c>
      <c r="E340" s="10" t="str">
        <f>IF($A$332="","",IF(VLOOKUP($A$332,Samples!$A$3:$D$100,2,FALSE)='Intermediate Lookups'!$A9&amp;'Intermediate Lookups'!F$1,$A$332, ""))</f>
        <v/>
      </c>
      <c r="F340" s="10" t="str">
        <f>IF($A$332="","",IF(VLOOKUP($A$332,Samples!$A$3:$D$100,2,FALSE)='Intermediate Lookups'!$A9&amp;'Intermediate Lookups'!G$1,$A$332, ""))</f>
        <v/>
      </c>
      <c r="G340" s="10" t="str">
        <f>IF($A$332="","",IF(VLOOKUP($A$332,Samples!$A$3:$D$100,2,FALSE)='Intermediate Lookups'!$A9&amp;'Intermediate Lookups'!H$1,$A$332, ""))</f>
        <v/>
      </c>
      <c r="H340" s="10" t="str">
        <f>IF($A$332="","",IF(VLOOKUP($A$332,Samples!$A$3:$D$100,2,FALSE)='Intermediate Lookups'!$A9&amp;'Intermediate Lookups'!I$1,$A$332, ""))</f>
        <v/>
      </c>
      <c r="I340" s="10" t="str">
        <f>IF($A$332="","",IF(VLOOKUP($A$332,Samples!$A$3:$D$100,2,FALSE)='Intermediate Lookups'!$A9&amp;'Intermediate Lookups'!J$1,$A$332, ""))</f>
        <v/>
      </c>
      <c r="J340" s="10" t="str">
        <f>IF($A$332="","",IF(VLOOKUP($A$332,Samples!$A$3:$D$100,2,FALSE)='Intermediate Lookups'!$A9&amp;'Intermediate Lookups'!K$1,$A$332, ""))</f>
        <v/>
      </c>
      <c r="K340" s="10" t="str">
        <f>IF($A$332="","",IF(VLOOKUP($A$332,Samples!$A$3:$D$100,2,FALSE)='Intermediate Lookups'!$A9&amp;'Intermediate Lookups'!L$1,$A$332, ""))</f>
        <v/>
      </c>
      <c r="L340" s="10" t="str">
        <f>IF($A$332="","",IF(VLOOKUP($A$332,Samples!$A$3:$D$100,2,FALSE)='Intermediate Lookups'!$A9&amp;'Intermediate Lookups'!M$1,$A$332, ""))</f>
        <v/>
      </c>
    </row>
    <row r="342" spans="1:12" x14ac:dyDescent="0.25">
      <c r="A342" t="str">
        <f>IF(ISBLANK(Samples!A37),IF(OR(A332="",A332=Samples!$A$100,ISBLANK(Samples!A100)),"",Samples!$A$100),Samples!A37)</f>
        <v/>
      </c>
      <c r="B342" t="str">
        <f>IF(A342="","",VLOOKUP(A342,Samples!$A$3:$D$100,4,FALSE))</f>
        <v/>
      </c>
    </row>
    <row r="343" spans="1:12" x14ac:dyDescent="0.25">
      <c r="A343" s="10" t="str">
        <f>IF($A$342="","",IF(VLOOKUP($A$342,Samples!$A$3:$D$100,2,FALSE)='Intermediate Lookups'!$A2&amp;'Intermediate Lookups'!B$1,$A$342, ""))</f>
        <v/>
      </c>
      <c r="B343" s="10" t="str">
        <f>IF($A$342="","",IF(VLOOKUP($A$342,Samples!$A$3:$D$100,2,FALSE)='Intermediate Lookups'!$A2&amp;'Intermediate Lookups'!C$1,$A$342, ""))</f>
        <v/>
      </c>
      <c r="C343" s="10" t="str">
        <f>IF($A$342="","",IF(VLOOKUP($A$342,Samples!$A$3:$D$100,2,FALSE)='Intermediate Lookups'!$A2&amp;'Intermediate Lookups'!D$1,$A$342, ""))</f>
        <v/>
      </c>
      <c r="D343" s="10" t="str">
        <f>IF($A$342="","",IF(VLOOKUP($A$342,Samples!$A$3:$D$100,2,FALSE)='Intermediate Lookups'!$A2&amp;'Intermediate Lookups'!E$1,$A$342, ""))</f>
        <v/>
      </c>
      <c r="E343" s="10" t="str">
        <f>IF($A$342="","",IF(VLOOKUP($A$342,Samples!$A$3:$D$100,2,FALSE)='Intermediate Lookups'!$A2&amp;'Intermediate Lookups'!F$1,$A$342, ""))</f>
        <v/>
      </c>
      <c r="F343" s="10" t="str">
        <f>IF($A$342="","",IF(VLOOKUP($A$342,Samples!$A$3:$D$100,2,FALSE)='Intermediate Lookups'!$A2&amp;'Intermediate Lookups'!G$1,$A$342, ""))</f>
        <v/>
      </c>
      <c r="G343" s="10" t="str">
        <f>IF($A$342="","",IF(VLOOKUP($A$342,Samples!$A$3:$D$100,2,FALSE)='Intermediate Lookups'!$A2&amp;'Intermediate Lookups'!H$1,$A$342, ""))</f>
        <v/>
      </c>
      <c r="H343" s="10" t="str">
        <f>IF($A$342="","",IF(VLOOKUP($A$342,Samples!$A$3:$D$100,2,FALSE)='Intermediate Lookups'!$A2&amp;'Intermediate Lookups'!I$1,$A$342, ""))</f>
        <v/>
      </c>
      <c r="I343" s="10" t="str">
        <f>IF($A$342="","",IF(VLOOKUP($A$342,Samples!$A$3:$D$100,2,FALSE)='Intermediate Lookups'!$A2&amp;'Intermediate Lookups'!J$1,$A$342, ""))</f>
        <v/>
      </c>
      <c r="J343" s="10" t="str">
        <f>IF($A$342="","",IF(VLOOKUP($A$342,Samples!$A$3:$D$100,2,FALSE)='Intermediate Lookups'!$A2&amp;'Intermediate Lookups'!K$1,$A$342, ""))</f>
        <v/>
      </c>
      <c r="K343" s="10" t="str">
        <f>IF($A$342="","",IF(VLOOKUP($A$342,Samples!$A$3:$D$100,2,FALSE)='Intermediate Lookups'!$A2&amp;'Intermediate Lookups'!L$1,$A$342, ""))</f>
        <v/>
      </c>
      <c r="L343" s="10" t="str">
        <f>IF($A$342="","",IF(VLOOKUP($A$342,Samples!$A$3:$D$100,2,FALSE)='Intermediate Lookups'!$A2&amp;'Intermediate Lookups'!M$1,$A$342, ""))</f>
        <v/>
      </c>
    </row>
    <row r="344" spans="1:12" x14ac:dyDescent="0.25">
      <c r="A344" s="10" t="str">
        <f>IF($A$342="","",IF(VLOOKUP($A$342,Samples!$A$3:$D$100,2,FALSE)='Intermediate Lookups'!$A3&amp;'Intermediate Lookups'!B$1,$A$342, ""))</f>
        <v/>
      </c>
      <c r="B344" s="10" t="str">
        <f>IF($A$342="","",IF(VLOOKUP($A$342,Samples!$A$3:$D$100,2,FALSE)='Intermediate Lookups'!$A3&amp;'Intermediate Lookups'!C$1,$A$342, ""))</f>
        <v/>
      </c>
      <c r="C344" s="10" t="str">
        <f>IF($A$342="","",IF(VLOOKUP($A$342,Samples!$A$3:$D$100,2,FALSE)='Intermediate Lookups'!$A3&amp;'Intermediate Lookups'!D$1,$A$342, ""))</f>
        <v/>
      </c>
      <c r="D344" s="10" t="str">
        <f>IF($A$342="","",IF(VLOOKUP($A$342,Samples!$A$3:$D$100,2,FALSE)='Intermediate Lookups'!$A3&amp;'Intermediate Lookups'!E$1,$A$342, ""))</f>
        <v/>
      </c>
      <c r="E344" s="10" t="str">
        <f>IF($A$342="","",IF(VLOOKUP($A$342,Samples!$A$3:$D$100,2,FALSE)='Intermediate Lookups'!$A3&amp;'Intermediate Lookups'!F$1,$A$342, ""))</f>
        <v/>
      </c>
      <c r="F344" s="10" t="str">
        <f>IF($A$342="","",IF(VLOOKUP($A$342,Samples!$A$3:$D$100,2,FALSE)='Intermediate Lookups'!$A3&amp;'Intermediate Lookups'!G$1,$A$342, ""))</f>
        <v/>
      </c>
      <c r="G344" s="10" t="str">
        <f>IF($A$342="","",IF(VLOOKUP($A$342,Samples!$A$3:$D$100,2,FALSE)='Intermediate Lookups'!$A3&amp;'Intermediate Lookups'!H$1,$A$342, ""))</f>
        <v/>
      </c>
      <c r="H344" s="10" t="str">
        <f>IF($A$342="","",IF(VLOOKUP($A$342,Samples!$A$3:$D$100,2,FALSE)='Intermediate Lookups'!$A3&amp;'Intermediate Lookups'!I$1,$A$342, ""))</f>
        <v/>
      </c>
      <c r="I344" s="10" t="str">
        <f>IF($A$342="","",IF(VLOOKUP($A$342,Samples!$A$3:$D$100,2,FALSE)='Intermediate Lookups'!$A3&amp;'Intermediate Lookups'!J$1,$A$342, ""))</f>
        <v/>
      </c>
      <c r="J344" s="10" t="str">
        <f>IF($A$342="","",IF(VLOOKUP($A$342,Samples!$A$3:$D$100,2,FALSE)='Intermediate Lookups'!$A3&amp;'Intermediate Lookups'!K$1,$A$342, ""))</f>
        <v/>
      </c>
      <c r="K344" s="10" t="str">
        <f>IF($A$342="","",IF(VLOOKUP($A$342,Samples!$A$3:$D$100,2,FALSE)='Intermediate Lookups'!$A3&amp;'Intermediate Lookups'!L$1,$A$342, ""))</f>
        <v/>
      </c>
      <c r="L344" s="10" t="str">
        <f>IF($A$342="","",IF(VLOOKUP($A$342,Samples!$A$3:$D$100,2,FALSE)='Intermediate Lookups'!$A3&amp;'Intermediate Lookups'!M$1,$A$342, ""))</f>
        <v/>
      </c>
    </row>
    <row r="345" spans="1:12" x14ac:dyDescent="0.25">
      <c r="A345" s="10" t="str">
        <f>IF($A$342="","",IF(VLOOKUP($A$342,Samples!$A$3:$D$100,2,FALSE)='Intermediate Lookups'!$A4&amp;'Intermediate Lookups'!B$1,$A$342, ""))</f>
        <v/>
      </c>
      <c r="B345" s="10" t="str">
        <f>IF($A$342="","",IF(VLOOKUP($A$342,Samples!$A$3:$D$100,2,FALSE)='Intermediate Lookups'!$A4&amp;'Intermediate Lookups'!C$1,$A$342, ""))</f>
        <v/>
      </c>
      <c r="C345" s="10" t="str">
        <f>IF($A$342="","",IF(VLOOKUP($A$342,Samples!$A$3:$D$100,2,FALSE)='Intermediate Lookups'!$A4&amp;'Intermediate Lookups'!D$1,$A$342, ""))</f>
        <v/>
      </c>
      <c r="D345" s="10" t="str">
        <f>IF($A$342="","",IF(VLOOKUP($A$342,Samples!$A$3:$D$100,2,FALSE)='Intermediate Lookups'!$A4&amp;'Intermediate Lookups'!E$1,$A$342, ""))</f>
        <v/>
      </c>
      <c r="E345" s="10" t="str">
        <f>IF($A$342="","",IF(VLOOKUP($A$342,Samples!$A$3:$D$100,2,FALSE)='Intermediate Lookups'!$A4&amp;'Intermediate Lookups'!F$1,$A$342, ""))</f>
        <v/>
      </c>
      <c r="F345" s="10" t="str">
        <f>IF($A$342="","",IF(VLOOKUP($A$342,Samples!$A$3:$D$100,2,FALSE)='Intermediate Lookups'!$A4&amp;'Intermediate Lookups'!G$1,$A$342, ""))</f>
        <v/>
      </c>
      <c r="G345" s="10" t="str">
        <f>IF($A$342="","",IF(VLOOKUP($A$342,Samples!$A$3:$D$100,2,FALSE)='Intermediate Lookups'!$A4&amp;'Intermediate Lookups'!H$1,$A$342, ""))</f>
        <v/>
      </c>
      <c r="H345" s="10" t="str">
        <f>IF($A$342="","",IF(VLOOKUP($A$342,Samples!$A$3:$D$100,2,FALSE)='Intermediate Lookups'!$A4&amp;'Intermediate Lookups'!I$1,$A$342, ""))</f>
        <v/>
      </c>
      <c r="I345" s="10" t="str">
        <f>IF($A$342="","",IF(VLOOKUP($A$342,Samples!$A$3:$D$100,2,FALSE)='Intermediate Lookups'!$A4&amp;'Intermediate Lookups'!J$1,$A$342, ""))</f>
        <v/>
      </c>
      <c r="J345" s="10" t="str">
        <f>IF($A$342="","",IF(VLOOKUP($A$342,Samples!$A$3:$D$100,2,FALSE)='Intermediate Lookups'!$A4&amp;'Intermediate Lookups'!K$1,$A$342, ""))</f>
        <v/>
      </c>
      <c r="K345" s="10" t="str">
        <f>IF($A$342="","",IF(VLOOKUP($A$342,Samples!$A$3:$D$100,2,FALSE)='Intermediate Lookups'!$A4&amp;'Intermediate Lookups'!L$1,$A$342, ""))</f>
        <v/>
      </c>
      <c r="L345" s="10" t="str">
        <f>IF($A$342="","",IF(VLOOKUP($A$342,Samples!$A$3:$D$100,2,FALSE)='Intermediate Lookups'!$A4&amp;'Intermediate Lookups'!M$1,$A$342, ""))</f>
        <v/>
      </c>
    </row>
    <row r="346" spans="1:12" x14ac:dyDescent="0.25">
      <c r="A346" s="10" t="str">
        <f>IF($A$342="","",IF(VLOOKUP($A$342,Samples!$A$3:$D$100,2,FALSE)='Intermediate Lookups'!$A5&amp;'Intermediate Lookups'!B$1,$A$342, ""))</f>
        <v/>
      </c>
      <c r="B346" s="10" t="str">
        <f>IF($A$342="","",IF(VLOOKUP($A$342,Samples!$A$3:$D$100,2,FALSE)='Intermediate Lookups'!$A5&amp;'Intermediate Lookups'!C$1,$A$342, ""))</f>
        <v/>
      </c>
      <c r="C346" s="10" t="str">
        <f>IF($A$342="","",IF(VLOOKUP($A$342,Samples!$A$3:$D$100,2,FALSE)='Intermediate Lookups'!$A5&amp;'Intermediate Lookups'!D$1,$A$342, ""))</f>
        <v/>
      </c>
      <c r="D346" s="10" t="str">
        <f>IF($A$342="","",IF(VLOOKUP($A$342,Samples!$A$3:$D$100,2,FALSE)='Intermediate Lookups'!$A5&amp;'Intermediate Lookups'!E$1,$A$342, ""))</f>
        <v/>
      </c>
      <c r="E346" s="10" t="str">
        <f>IF($A$342="","",IF(VLOOKUP($A$342,Samples!$A$3:$D$100,2,FALSE)='Intermediate Lookups'!$A5&amp;'Intermediate Lookups'!F$1,$A$342, ""))</f>
        <v/>
      </c>
      <c r="F346" s="10" t="str">
        <f>IF($A$342="","",IF(VLOOKUP($A$342,Samples!$A$3:$D$100,2,FALSE)='Intermediate Lookups'!$A5&amp;'Intermediate Lookups'!G$1,$A$342, ""))</f>
        <v/>
      </c>
      <c r="G346" s="10" t="str">
        <f>IF($A$342="","",IF(VLOOKUP($A$342,Samples!$A$3:$D$100,2,FALSE)='Intermediate Lookups'!$A5&amp;'Intermediate Lookups'!H$1,$A$342, ""))</f>
        <v/>
      </c>
      <c r="H346" s="10" t="str">
        <f>IF($A$342="","",IF(VLOOKUP($A$342,Samples!$A$3:$D$100,2,FALSE)='Intermediate Lookups'!$A5&amp;'Intermediate Lookups'!I$1,$A$342, ""))</f>
        <v/>
      </c>
      <c r="I346" s="10" t="str">
        <f>IF($A$342="","",IF(VLOOKUP($A$342,Samples!$A$3:$D$100,2,FALSE)='Intermediate Lookups'!$A5&amp;'Intermediate Lookups'!J$1,$A$342, ""))</f>
        <v/>
      </c>
      <c r="J346" s="10" t="str">
        <f>IF($A$342="","",IF(VLOOKUP($A$342,Samples!$A$3:$D$100,2,FALSE)='Intermediate Lookups'!$A5&amp;'Intermediate Lookups'!K$1,$A$342, ""))</f>
        <v/>
      </c>
      <c r="K346" s="10" t="str">
        <f>IF($A$342="","",IF(VLOOKUP($A$342,Samples!$A$3:$D$100,2,FALSE)='Intermediate Lookups'!$A5&amp;'Intermediate Lookups'!L$1,$A$342, ""))</f>
        <v/>
      </c>
      <c r="L346" s="10" t="str">
        <f>IF($A$342="","",IF(VLOOKUP($A$342,Samples!$A$3:$D$100,2,FALSE)='Intermediate Lookups'!$A5&amp;'Intermediate Lookups'!M$1,$A$342, ""))</f>
        <v/>
      </c>
    </row>
    <row r="347" spans="1:12" x14ac:dyDescent="0.25">
      <c r="A347" s="10" t="str">
        <f>IF($A$342="","",IF(VLOOKUP($A$342,Samples!$A$3:$D$100,2,FALSE)='Intermediate Lookups'!$A6&amp;'Intermediate Lookups'!B$1,$A$342, ""))</f>
        <v/>
      </c>
      <c r="B347" s="10" t="str">
        <f>IF($A$342="","",IF(VLOOKUP($A$342,Samples!$A$3:$D$100,2,FALSE)='Intermediate Lookups'!$A6&amp;'Intermediate Lookups'!C$1,$A$342, ""))</f>
        <v/>
      </c>
      <c r="C347" s="10" t="str">
        <f>IF($A$342="","",IF(VLOOKUP($A$342,Samples!$A$3:$D$100,2,FALSE)='Intermediate Lookups'!$A6&amp;'Intermediate Lookups'!D$1,$A$342, ""))</f>
        <v/>
      </c>
      <c r="D347" s="10" t="str">
        <f>IF($A$342="","",IF(VLOOKUP($A$342,Samples!$A$3:$D$100,2,FALSE)='Intermediate Lookups'!$A6&amp;'Intermediate Lookups'!E$1,$A$342, ""))</f>
        <v/>
      </c>
      <c r="E347" s="10" t="str">
        <f>IF($A$342="","",IF(VLOOKUP($A$342,Samples!$A$3:$D$100,2,FALSE)='Intermediate Lookups'!$A6&amp;'Intermediate Lookups'!F$1,$A$342, ""))</f>
        <v/>
      </c>
      <c r="F347" s="10" t="str">
        <f>IF($A$342="","",IF(VLOOKUP($A$342,Samples!$A$3:$D$100,2,FALSE)='Intermediate Lookups'!$A6&amp;'Intermediate Lookups'!G$1,$A$342, ""))</f>
        <v/>
      </c>
      <c r="G347" s="10" t="str">
        <f>IF($A$342="","",IF(VLOOKUP($A$342,Samples!$A$3:$D$100,2,FALSE)='Intermediate Lookups'!$A6&amp;'Intermediate Lookups'!H$1,$A$342, ""))</f>
        <v/>
      </c>
      <c r="H347" s="10" t="str">
        <f>IF($A$342="","",IF(VLOOKUP($A$342,Samples!$A$3:$D$100,2,FALSE)='Intermediate Lookups'!$A6&amp;'Intermediate Lookups'!I$1,$A$342, ""))</f>
        <v/>
      </c>
      <c r="I347" s="10" t="str">
        <f>IF($A$342="","",IF(VLOOKUP($A$342,Samples!$A$3:$D$100,2,FALSE)='Intermediate Lookups'!$A6&amp;'Intermediate Lookups'!J$1,$A$342, ""))</f>
        <v/>
      </c>
      <c r="J347" s="10" t="str">
        <f>IF($A$342="","",IF(VLOOKUP($A$342,Samples!$A$3:$D$100,2,FALSE)='Intermediate Lookups'!$A6&amp;'Intermediate Lookups'!K$1,$A$342, ""))</f>
        <v/>
      </c>
      <c r="K347" s="10" t="str">
        <f>IF($A$342="","",IF(VLOOKUP($A$342,Samples!$A$3:$D$100,2,FALSE)='Intermediate Lookups'!$A6&amp;'Intermediate Lookups'!L$1,$A$342, ""))</f>
        <v/>
      </c>
      <c r="L347" s="10" t="str">
        <f>IF($A$342="","",IF(VLOOKUP($A$342,Samples!$A$3:$D$100,2,FALSE)='Intermediate Lookups'!$A6&amp;'Intermediate Lookups'!M$1,$A$342, ""))</f>
        <v/>
      </c>
    </row>
    <row r="348" spans="1:12" x14ac:dyDescent="0.25">
      <c r="A348" s="10" t="str">
        <f>IF($A$342="","",IF(VLOOKUP($A$342,Samples!$A$3:$D$100,2,FALSE)='Intermediate Lookups'!$A7&amp;'Intermediate Lookups'!B$1,$A$342, ""))</f>
        <v/>
      </c>
      <c r="B348" s="10" t="str">
        <f>IF($A$342="","",IF(VLOOKUP($A$342,Samples!$A$3:$D$100,2,FALSE)='Intermediate Lookups'!$A7&amp;'Intermediate Lookups'!C$1,$A$342, ""))</f>
        <v/>
      </c>
      <c r="C348" s="10" t="str">
        <f>IF($A$342="","",IF(VLOOKUP($A$342,Samples!$A$3:$D$100,2,FALSE)='Intermediate Lookups'!$A7&amp;'Intermediate Lookups'!D$1,$A$342, ""))</f>
        <v/>
      </c>
      <c r="D348" s="10" t="str">
        <f>IF($A$342="","",IF(VLOOKUP($A$342,Samples!$A$3:$D$100,2,FALSE)='Intermediate Lookups'!$A7&amp;'Intermediate Lookups'!E$1,$A$342, ""))</f>
        <v/>
      </c>
      <c r="E348" s="10" t="str">
        <f>IF($A$342="","",IF(VLOOKUP($A$342,Samples!$A$3:$D$100,2,FALSE)='Intermediate Lookups'!$A7&amp;'Intermediate Lookups'!F$1,$A$342, ""))</f>
        <v/>
      </c>
      <c r="F348" s="10" t="str">
        <f>IF($A$342="","",IF(VLOOKUP($A$342,Samples!$A$3:$D$100,2,FALSE)='Intermediate Lookups'!$A7&amp;'Intermediate Lookups'!G$1,$A$342, ""))</f>
        <v/>
      </c>
      <c r="G348" s="10" t="str">
        <f>IF($A$342="","",IF(VLOOKUP($A$342,Samples!$A$3:$D$100,2,FALSE)='Intermediate Lookups'!$A7&amp;'Intermediate Lookups'!H$1,$A$342, ""))</f>
        <v/>
      </c>
      <c r="H348" s="10" t="str">
        <f>IF($A$342="","",IF(VLOOKUP($A$342,Samples!$A$3:$D$100,2,FALSE)='Intermediate Lookups'!$A7&amp;'Intermediate Lookups'!I$1,$A$342, ""))</f>
        <v/>
      </c>
      <c r="I348" s="10" t="str">
        <f>IF($A$342="","",IF(VLOOKUP($A$342,Samples!$A$3:$D$100,2,FALSE)='Intermediate Lookups'!$A7&amp;'Intermediate Lookups'!J$1,$A$342, ""))</f>
        <v/>
      </c>
      <c r="J348" s="10" t="str">
        <f>IF($A$342="","",IF(VLOOKUP($A$342,Samples!$A$3:$D$100,2,FALSE)='Intermediate Lookups'!$A7&amp;'Intermediate Lookups'!K$1,$A$342, ""))</f>
        <v/>
      </c>
      <c r="K348" s="10" t="str">
        <f>IF($A$342="","",IF(VLOOKUP($A$342,Samples!$A$3:$D$100,2,FALSE)='Intermediate Lookups'!$A7&amp;'Intermediate Lookups'!L$1,$A$342, ""))</f>
        <v/>
      </c>
      <c r="L348" s="10" t="str">
        <f>IF($A$342="","",IF(VLOOKUP($A$342,Samples!$A$3:$D$100,2,FALSE)='Intermediate Lookups'!$A7&amp;'Intermediate Lookups'!M$1,$A$342, ""))</f>
        <v/>
      </c>
    </row>
    <row r="349" spans="1:12" x14ac:dyDescent="0.25">
      <c r="A349" s="10" t="str">
        <f>IF($A$342="","",IF(VLOOKUP($A$342,Samples!$A$3:$D$100,2,FALSE)='Intermediate Lookups'!$A8&amp;'Intermediate Lookups'!B$1,$A$342, ""))</f>
        <v/>
      </c>
      <c r="B349" s="10" t="str">
        <f>IF($A$342="","",IF(VLOOKUP($A$342,Samples!$A$3:$D$100,2,FALSE)='Intermediate Lookups'!$A8&amp;'Intermediate Lookups'!C$1,$A$342, ""))</f>
        <v/>
      </c>
      <c r="C349" s="10" t="str">
        <f>IF($A$342="","",IF(VLOOKUP($A$342,Samples!$A$3:$D$100,2,FALSE)='Intermediate Lookups'!$A8&amp;'Intermediate Lookups'!D$1,$A$342, ""))</f>
        <v/>
      </c>
      <c r="D349" s="10" t="str">
        <f>IF($A$342="","",IF(VLOOKUP($A$342,Samples!$A$3:$D$100,2,FALSE)='Intermediate Lookups'!$A8&amp;'Intermediate Lookups'!E$1,$A$342, ""))</f>
        <v/>
      </c>
      <c r="E349" s="10" t="str">
        <f>IF($A$342="","",IF(VLOOKUP($A$342,Samples!$A$3:$D$100,2,FALSE)='Intermediate Lookups'!$A8&amp;'Intermediate Lookups'!F$1,$A$342, ""))</f>
        <v/>
      </c>
      <c r="F349" s="10" t="str">
        <f>IF($A$342="","",IF(VLOOKUP($A$342,Samples!$A$3:$D$100,2,FALSE)='Intermediate Lookups'!$A8&amp;'Intermediate Lookups'!G$1,$A$342, ""))</f>
        <v/>
      </c>
      <c r="G349" s="10" t="str">
        <f>IF($A$342="","",IF(VLOOKUP($A$342,Samples!$A$3:$D$100,2,FALSE)='Intermediate Lookups'!$A8&amp;'Intermediate Lookups'!H$1,$A$342, ""))</f>
        <v/>
      </c>
      <c r="H349" s="10" t="str">
        <f>IF($A$342="","",IF(VLOOKUP($A$342,Samples!$A$3:$D$100,2,FALSE)='Intermediate Lookups'!$A8&amp;'Intermediate Lookups'!I$1,$A$342, ""))</f>
        <v/>
      </c>
      <c r="I349" s="10" t="str">
        <f>IF($A$342="","",IF(VLOOKUP($A$342,Samples!$A$3:$D$100,2,FALSE)='Intermediate Lookups'!$A8&amp;'Intermediate Lookups'!J$1,$A$342, ""))</f>
        <v/>
      </c>
      <c r="J349" s="10" t="str">
        <f>IF($A$342="","",IF(VLOOKUP($A$342,Samples!$A$3:$D$100,2,FALSE)='Intermediate Lookups'!$A8&amp;'Intermediate Lookups'!K$1,$A$342, ""))</f>
        <v/>
      </c>
      <c r="K349" s="10" t="str">
        <f>IF($A$342="","",IF(VLOOKUP($A$342,Samples!$A$3:$D$100,2,FALSE)='Intermediate Lookups'!$A8&amp;'Intermediate Lookups'!L$1,$A$342, ""))</f>
        <v/>
      </c>
      <c r="L349" s="10" t="str">
        <f>IF($A$342="","",IF(VLOOKUP($A$342,Samples!$A$3:$D$100,2,FALSE)='Intermediate Lookups'!$A8&amp;'Intermediate Lookups'!M$1,$A$342, ""))</f>
        <v/>
      </c>
    </row>
    <row r="350" spans="1:12" x14ac:dyDescent="0.25">
      <c r="A350" s="10" t="str">
        <f>IF($A$342="","",IF(VLOOKUP($A$342,Samples!$A$3:$D$100,2,FALSE)='Intermediate Lookups'!$A9&amp;'Intermediate Lookups'!B$1,$A$342, ""))</f>
        <v/>
      </c>
      <c r="B350" s="10" t="str">
        <f>IF($A$342="","",IF(VLOOKUP($A$342,Samples!$A$3:$D$100,2,FALSE)='Intermediate Lookups'!$A9&amp;'Intermediate Lookups'!C$1,$A$342, ""))</f>
        <v/>
      </c>
      <c r="C350" s="10" t="str">
        <f>IF($A$342="","",IF(VLOOKUP($A$342,Samples!$A$3:$D$100,2,FALSE)='Intermediate Lookups'!$A9&amp;'Intermediate Lookups'!D$1,$A$342, ""))</f>
        <v/>
      </c>
      <c r="D350" s="10" t="str">
        <f>IF($A$342="","",IF(VLOOKUP($A$342,Samples!$A$3:$D$100,2,FALSE)='Intermediate Lookups'!$A9&amp;'Intermediate Lookups'!E$1,$A$342, ""))</f>
        <v/>
      </c>
      <c r="E350" s="10" t="str">
        <f>IF($A$342="","",IF(VLOOKUP($A$342,Samples!$A$3:$D$100,2,FALSE)='Intermediate Lookups'!$A9&amp;'Intermediate Lookups'!F$1,$A$342, ""))</f>
        <v/>
      </c>
      <c r="F350" s="10" t="str">
        <f>IF($A$342="","",IF(VLOOKUP($A$342,Samples!$A$3:$D$100,2,FALSE)='Intermediate Lookups'!$A9&amp;'Intermediate Lookups'!G$1,$A$342, ""))</f>
        <v/>
      </c>
      <c r="G350" s="10" t="str">
        <f>IF($A$342="","",IF(VLOOKUP($A$342,Samples!$A$3:$D$100,2,FALSE)='Intermediate Lookups'!$A9&amp;'Intermediate Lookups'!H$1,$A$342, ""))</f>
        <v/>
      </c>
      <c r="H350" s="10" t="str">
        <f>IF($A$342="","",IF(VLOOKUP($A$342,Samples!$A$3:$D$100,2,FALSE)='Intermediate Lookups'!$A9&amp;'Intermediate Lookups'!I$1,$A$342, ""))</f>
        <v/>
      </c>
      <c r="I350" s="10" t="str">
        <f>IF($A$342="","",IF(VLOOKUP($A$342,Samples!$A$3:$D$100,2,FALSE)='Intermediate Lookups'!$A9&amp;'Intermediate Lookups'!J$1,$A$342, ""))</f>
        <v/>
      </c>
      <c r="J350" s="10" t="str">
        <f>IF($A$342="","",IF(VLOOKUP($A$342,Samples!$A$3:$D$100,2,FALSE)='Intermediate Lookups'!$A9&amp;'Intermediate Lookups'!K$1,$A$342, ""))</f>
        <v/>
      </c>
      <c r="K350" s="10" t="str">
        <f>IF($A$342="","",IF(VLOOKUP($A$342,Samples!$A$3:$D$100,2,FALSE)='Intermediate Lookups'!$A9&amp;'Intermediate Lookups'!L$1,$A$342, ""))</f>
        <v/>
      </c>
      <c r="L350" s="10" t="str">
        <f>IF($A$342="","",IF(VLOOKUP($A$342,Samples!$A$3:$D$100,2,FALSE)='Intermediate Lookups'!$A9&amp;'Intermediate Lookups'!M$1,$A$342, ""))</f>
        <v/>
      </c>
    </row>
    <row r="352" spans="1:12" x14ac:dyDescent="0.25">
      <c r="A352" t="str">
        <f>IF(ISBLANK(Samples!A38),IF(OR(A342="",A342=Samples!$A$100,ISBLANK(Samples!A100)),"",Samples!$A$100),Samples!A38)</f>
        <v/>
      </c>
      <c r="B352" t="str">
        <f>IF(A352="","",VLOOKUP(A352,Samples!$A$3:$D$100,4,FALSE))</f>
        <v/>
      </c>
    </row>
    <row r="353" spans="1:12" x14ac:dyDescent="0.25">
      <c r="A353" s="10" t="str">
        <f>IF($A$352="","",IF(VLOOKUP($A$352,Samples!$A$3:$D$100,2,FALSE)='Intermediate Lookups'!$A2&amp;'Intermediate Lookups'!B$1,$A$352, ""))</f>
        <v/>
      </c>
      <c r="B353" s="10" t="str">
        <f>IF($A$352="","",IF(VLOOKUP($A$352,Samples!$A$3:$D$100,2,FALSE)='Intermediate Lookups'!$A2&amp;'Intermediate Lookups'!C$1,$A$352, ""))</f>
        <v/>
      </c>
      <c r="C353" s="10" t="str">
        <f>IF($A$352="","",IF(VLOOKUP($A$352,Samples!$A$3:$D$100,2,FALSE)='Intermediate Lookups'!$A2&amp;'Intermediate Lookups'!D$1,$A$352, ""))</f>
        <v/>
      </c>
      <c r="D353" s="10" t="str">
        <f>IF($A$352="","",IF(VLOOKUP($A$352,Samples!$A$3:$D$100,2,FALSE)='Intermediate Lookups'!$A2&amp;'Intermediate Lookups'!E$1,$A$352, ""))</f>
        <v/>
      </c>
      <c r="E353" s="10" t="str">
        <f>IF($A$352="","",IF(VLOOKUP($A$352,Samples!$A$3:$D$100,2,FALSE)='Intermediate Lookups'!$A2&amp;'Intermediate Lookups'!F$1,$A$352, ""))</f>
        <v/>
      </c>
      <c r="F353" s="10" t="str">
        <f>IF($A$352="","",IF(VLOOKUP($A$352,Samples!$A$3:$D$100,2,FALSE)='Intermediate Lookups'!$A2&amp;'Intermediate Lookups'!G$1,$A$352, ""))</f>
        <v/>
      </c>
      <c r="G353" s="10" t="str">
        <f>IF($A$352="","",IF(VLOOKUP($A$352,Samples!$A$3:$D$100,2,FALSE)='Intermediate Lookups'!$A2&amp;'Intermediate Lookups'!H$1,$A$352, ""))</f>
        <v/>
      </c>
      <c r="H353" s="10" t="str">
        <f>IF($A$352="","",IF(VLOOKUP($A$352,Samples!$A$3:$D$100,2,FALSE)='Intermediate Lookups'!$A2&amp;'Intermediate Lookups'!I$1,$A$352, ""))</f>
        <v/>
      </c>
      <c r="I353" s="10" t="str">
        <f>IF($A$352="","",IF(VLOOKUP($A$352,Samples!$A$3:$D$100,2,FALSE)='Intermediate Lookups'!$A2&amp;'Intermediate Lookups'!J$1,$A$352, ""))</f>
        <v/>
      </c>
      <c r="J353" s="10" t="str">
        <f>IF($A$352="","",IF(VLOOKUP($A$352,Samples!$A$3:$D$100,2,FALSE)='Intermediate Lookups'!$A2&amp;'Intermediate Lookups'!K$1,$A$352, ""))</f>
        <v/>
      </c>
      <c r="K353" s="10" t="str">
        <f>IF($A$352="","",IF(VLOOKUP($A$352,Samples!$A$3:$D$100,2,FALSE)='Intermediate Lookups'!$A2&amp;'Intermediate Lookups'!L$1,$A$352, ""))</f>
        <v/>
      </c>
      <c r="L353" s="10" t="str">
        <f>IF($A$352="","",IF(VLOOKUP($A$352,Samples!$A$3:$D$100,2,FALSE)='Intermediate Lookups'!$A2&amp;'Intermediate Lookups'!M$1,$A$352, ""))</f>
        <v/>
      </c>
    </row>
    <row r="354" spans="1:12" x14ac:dyDescent="0.25">
      <c r="A354" s="10" t="str">
        <f>IF($A$352="","",IF(VLOOKUP($A$352,Samples!$A$3:$D$100,2,FALSE)='Intermediate Lookups'!$A3&amp;'Intermediate Lookups'!B$1,$A$352, ""))</f>
        <v/>
      </c>
      <c r="B354" s="10" t="str">
        <f>IF($A$352="","",IF(VLOOKUP($A$352,Samples!$A$3:$D$100,2,FALSE)='Intermediate Lookups'!$A3&amp;'Intermediate Lookups'!C$1,$A$352, ""))</f>
        <v/>
      </c>
      <c r="C354" s="10" t="str">
        <f>IF($A$352="","",IF(VLOOKUP($A$352,Samples!$A$3:$D$100,2,FALSE)='Intermediate Lookups'!$A3&amp;'Intermediate Lookups'!D$1,$A$352, ""))</f>
        <v/>
      </c>
      <c r="D354" s="10" t="str">
        <f>IF($A$352="","",IF(VLOOKUP($A$352,Samples!$A$3:$D$100,2,FALSE)='Intermediate Lookups'!$A3&amp;'Intermediate Lookups'!E$1,$A$352, ""))</f>
        <v/>
      </c>
      <c r="E354" s="10" t="str">
        <f>IF($A$352="","",IF(VLOOKUP($A$352,Samples!$A$3:$D$100,2,FALSE)='Intermediate Lookups'!$A3&amp;'Intermediate Lookups'!F$1,$A$352, ""))</f>
        <v/>
      </c>
      <c r="F354" s="10" t="str">
        <f>IF($A$352="","",IF(VLOOKUP($A$352,Samples!$A$3:$D$100,2,FALSE)='Intermediate Lookups'!$A3&amp;'Intermediate Lookups'!G$1,$A$352, ""))</f>
        <v/>
      </c>
      <c r="G354" s="10" t="str">
        <f>IF($A$352="","",IF(VLOOKUP($A$352,Samples!$A$3:$D$100,2,FALSE)='Intermediate Lookups'!$A3&amp;'Intermediate Lookups'!H$1,$A$352, ""))</f>
        <v/>
      </c>
      <c r="H354" s="10" t="str">
        <f>IF($A$352="","",IF(VLOOKUP($A$352,Samples!$A$3:$D$100,2,FALSE)='Intermediate Lookups'!$A3&amp;'Intermediate Lookups'!I$1,$A$352, ""))</f>
        <v/>
      </c>
      <c r="I354" s="10" t="str">
        <f>IF($A$352="","",IF(VLOOKUP($A$352,Samples!$A$3:$D$100,2,FALSE)='Intermediate Lookups'!$A3&amp;'Intermediate Lookups'!J$1,$A$352, ""))</f>
        <v/>
      </c>
      <c r="J354" s="10" t="str">
        <f>IF($A$352="","",IF(VLOOKUP($A$352,Samples!$A$3:$D$100,2,FALSE)='Intermediate Lookups'!$A3&amp;'Intermediate Lookups'!K$1,$A$352, ""))</f>
        <v/>
      </c>
      <c r="K354" s="10" t="str">
        <f>IF($A$352="","",IF(VLOOKUP($A$352,Samples!$A$3:$D$100,2,FALSE)='Intermediate Lookups'!$A3&amp;'Intermediate Lookups'!L$1,$A$352, ""))</f>
        <v/>
      </c>
      <c r="L354" s="10" t="str">
        <f>IF($A$352="","",IF(VLOOKUP($A$352,Samples!$A$3:$D$100,2,FALSE)='Intermediate Lookups'!$A3&amp;'Intermediate Lookups'!M$1,$A$352, ""))</f>
        <v/>
      </c>
    </row>
    <row r="355" spans="1:12" x14ac:dyDescent="0.25">
      <c r="A355" s="10" t="str">
        <f>IF($A$352="","",IF(VLOOKUP($A$352,Samples!$A$3:$D$100,2,FALSE)='Intermediate Lookups'!$A4&amp;'Intermediate Lookups'!B$1,$A$352, ""))</f>
        <v/>
      </c>
      <c r="B355" s="10" t="str">
        <f>IF($A$352="","",IF(VLOOKUP($A$352,Samples!$A$3:$D$100,2,FALSE)='Intermediate Lookups'!$A4&amp;'Intermediate Lookups'!C$1,$A$352, ""))</f>
        <v/>
      </c>
      <c r="C355" s="10" t="str">
        <f>IF($A$352="","",IF(VLOOKUP($A$352,Samples!$A$3:$D$100,2,FALSE)='Intermediate Lookups'!$A4&amp;'Intermediate Lookups'!D$1,$A$352, ""))</f>
        <v/>
      </c>
      <c r="D355" s="10" t="str">
        <f>IF($A$352="","",IF(VLOOKUP($A$352,Samples!$A$3:$D$100,2,FALSE)='Intermediate Lookups'!$A4&amp;'Intermediate Lookups'!E$1,$A$352, ""))</f>
        <v/>
      </c>
      <c r="E355" s="10" t="str">
        <f>IF($A$352="","",IF(VLOOKUP($A$352,Samples!$A$3:$D$100,2,FALSE)='Intermediate Lookups'!$A4&amp;'Intermediate Lookups'!F$1,$A$352, ""))</f>
        <v/>
      </c>
      <c r="F355" s="10" t="str">
        <f>IF($A$352="","",IF(VLOOKUP($A$352,Samples!$A$3:$D$100,2,FALSE)='Intermediate Lookups'!$A4&amp;'Intermediate Lookups'!G$1,$A$352, ""))</f>
        <v/>
      </c>
      <c r="G355" s="10" t="str">
        <f>IF($A$352="","",IF(VLOOKUP($A$352,Samples!$A$3:$D$100,2,FALSE)='Intermediate Lookups'!$A4&amp;'Intermediate Lookups'!H$1,$A$352, ""))</f>
        <v/>
      </c>
      <c r="H355" s="10" t="str">
        <f>IF($A$352="","",IF(VLOOKUP($A$352,Samples!$A$3:$D$100,2,FALSE)='Intermediate Lookups'!$A4&amp;'Intermediate Lookups'!I$1,$A$352, ""))</f>
        <v/>
      </c>
      <c r="I355" s="10" t="str">
        <f>IF($A$352="","",IF(VLOOKUP($A$352,Samples!$A$3:$D$100,2,FALSE)='Intermediate Lookups'!$A4&amp;'Intermediate Lookups'!J$1,$A$352, ""))</f>
        <v/>
      </c>
      <c r="J355" s="10" t="str">
        <f>IF($A$352="","",IF(VLOOKUP($A$352,Samples!$A$3:$D$100,2,FALSE)='Intermediate Lookups'!$A4&amp;'Intermediate Lookups'!K$1,$A$352, ""))</f>
        <v/>
      </c>
      <c r="K355" s="10" t="str">
        <f>IF($A$352="","",IF(VLOOKUP($A$352,Samples!$A$3:$D$100,2,FALSE)='Intermediate Lookups'!$A4&amp;'Intermediate Lookups'!L$1,$A$352, ""))</f>
        <v/>
      </c>
      <c r="L355" s="10" t="str">
        <f>IF($A$352="","",IF(VLOOKUP($A$352,Samples!$A$3:$D$100,2,FALSE)='Intermediate Lookups'!$A4&amp;'Intermediate Lookups'!M$1,$A$352, ""))</f>
        <v/>
      </c>
    </row>
    <row r="356" spans="1:12" x14ac:dyDescent="0.25">
      <c r="A356" s="10" t="str">
        <f>IF($A$352="","",IF(VLOOKUP($A$352,Samples!$A$3:$D$100,2,FALSE)='Intermediate Lookups'!$A5&amp;'Intermediate Lookups'!B$1,$A$352, ""))</f>
        <v/>
      </c>
      <c r="B356" s="10" t="str">
        <f>IF($A$352="","",IF(VLOOKUP($A$352,Samples!$A$3:$D$100,2,FALSE)='Intermediate Lookups'!$A5&amp;'Intermediate Lookups'!C$1,$A$352, ""))</f>
        <v/>
      </c>
      <c r="C356" s="10" t="str">
        <f>IF($A$352="","",IF(VLOOKUP($A$352,Samples!$A$3:$D$100,2,FALSE)='Intermediate Lookups'!$A5&amp;'Intermediate Lookups'!D$1,$A$352, ""))</f>
        <v/>
      </c>
      <c r="D356" s="10" t="str">
        <f>IF($A$352="","",IF(VLOOKUP($A$352,Samples!$A$3:$D$100,2,FALSE)='Intermediate Lookups'!$A5&amp;'Intermediate Lookups'!E$1,$A$352, ""))</f>
        <v/>
      </c>
      <c r="E356" s="10" t="str">
        <f>IF($A$352="","",IF(VLOOKUP($A$352,Samples!$A$3:$D$100,2,FALSE)='Intermediate Lookups'!$A5&amp;'Intermediate Lookups'!F$1,$A$352, ""))</f>
        <v/>
      </c>
      <c r="F356" s="10" t="str">
        <f>IF($A$352="","",IF(VLOOKUP($A$352,Samples!$A$3:$D$100,2,FALSE)='Intermediate Lookups'!$A5&amp;'Intermediate Lookups'!G$1,$A$352, ""))</f>
        <v/>
      </c>
      <c r="G356" s="10" t="str">
        <f>IF($A$352="","",IF(VLOOKUP($A$352,Samples!$A$3:$D$100,2,FALSE)='Intermediate Lookups'!$A5&amp;'Intermediate Lookups'!H$1,$A$352, ""))</f>
        <v/>
      </c>
      <c r="H356" s="10" t="str">
        <f>IF($A$352="","",IF(VLOOKUP($A$352,Samples!$A$3:$D$100,2,FALSE)='Intermediate Lookups'!$A5&amp;'Intermediate Lookups'!I$1,$A$352, ""))</f>
        <v/>
      </c>
      <c r="I356" s="10" t="str">
        <f>IF($A$352="","",IF(VLOOKUP($A$352,Samples!$A$3:$D$100,2,FALSE)='Intermediate Lookups'!$A5&amp;'Intermediate Lookups'!J$1,$A$352, ""))</f>
        <v/>
      </c>
      <c r="J356" s="10" t="str">
        <f>IF($A$352="","",IF(VLOOKUP($A$352,Samples!$A$3:$D$100,2,FALSE)='Intermediate Lookups'!$A5&amp;'Intermediate Lookups'!K$1,$A$352, ""))</f>
        <v/>
      </c>
      <c r="K356" s="10" t="str">
        <f>IF($A$352="","",IF(VLOOKUP($A$352,Samples!$A$3:$D$100,2,FALSE)='Intermediate Lookups'!$A5&amp;'Intermediate Lookups'!L$1,$A$352, ""))</f>
        <v/>
      </c>
      <c r="L356" s="10" t="str">
        <f>IF($A$352="","",IF(VLOOKUP($A$352,Samples!$A$3:$D$100,2,FALSE)='Intermediate Lookups'!$A5&amp;'Intermediate Lookups'!M$1,$A$352, ""))</f>
        <v/>
      </c>
    </row>
    <row r="357" spans="1:12" x14ac:dyDescent="0.25">
      <c r="A357" s="10" t="str">
        <f>IF($A$352="","",IF(VLOOKUP($A$352,Samples!$A$3:$D$100,2,FALSE)='Intermediate Lookups'!$A6&amp;'Intermediate Lookups'!B$1,$A$352, ""))</f>
        <v/>
      </c>
      <c r="B357" s="10" t="str">
        <f>IF($A$352="","",IF(VLOOKUP($A$352,Samples!$A$3:$D$100,2,FALSE)='Intermediate Lookups'!$A6&amp;'Intermediate Lookups'!C$1,$A$352, ""))</f>
        <v/>
      </c>
      <c r="C357" s="10" t="str">
        <f>IF($A$352="","",IF(VLOOKUP($A$352,Samples!$A$3:$D$100,2,FALSE)='Intermediate Lookups'!$A6&amp;'Intermediate Lookups'!D$1,$A$352, ""))</f>
        <v/>
      </c>
      <c r="D357" s="10" t="str">
        <f>IF($A$352="","",IF(VLOOKUP($A$352,Samples!$A$3:$D$100,2,FALSE)='Intermediate Lookups'!$A6&amp;'Intermediate Lookups'!E$1,$A$352, ""))</f>
        <v/>
      </c>
      <c r="E357" s="10" t="str">
        <f>IF($A$352="","",IF(VLOOKUP($A$352,Samples!$A$3:$D$100,2,FALSE)='Intermediate Lookups'!$A6&amp;'Intermediate Lookups'!F$1,$A$352, ""))</f>
        <v/>
      </c>
      <c r="F357" s="10" t="str">
        <f>IF($A$352="","",IF(VLOOKUP($A$352,Samples!$A$3:$D$100,2,FALSE)='Intermediate Lookups'!$A6&amp;'Intermediate Lookups'!G$1,$A$352, ""))</f>
        <v/>
      </c>
      <c r="G357" s="10" t="str">
        <f>IF($A$352="","",IF(VLOOKUP($A$352,Samples!$A$3:$D$100,2,FALSE)='Intermediate Lookups'!$A6&amp;'Intermediate Lookups'!H$1,$A$352, ""))</f>
        <v/>
      </c>
      <c r="H357" s="10" t="str">
        <f>IF($A$352="","",IF(VLOOKUP($A$352,Samples!$A$3:$D$100,2,FALSE)='Intermediate Lookups'!$A6&amp;'Intermediate Lookups'!I$1,$A$352, ""))</f>
        <v/>
      </c>
      <c r="I357" s="10" t="str">
        <f>IF($A$352="","",IF(VLOOKUP($A$352,Samples!$A$3:$D$100,2,FALSE)='Intermediate Lookups'!$A6&amp;'Intermediate Lookups'!J$1,$A$352, ""))</f>
        <v/>
      </c>
      <c r="J357" s="10" t="str">
        <f>IF($A$352="","",IF(VLOOKUP($A$352,Samples!$A$3:$D$100,2,FALSE)='Intermediate Lookups'!$A6&amp;'Intermediate Lookups'!K$1,$A$352, ""))</f>
        <v/>
      </c>
      <c r="K357" s="10" t="str">
        <f>IF($A$352="","",IF(VLOOKUP($A$352,Samples!$A$3:$D$100,2,FALSE)='Intermediate Lookups'!$A6&amp;'Intermediate Lookups'!L$1,$A$352, ""))</f>
        <v/>
      </c>
      <c r="L357" s="10" t="str">
        <f>IF($A$352="","",IF(VLOOKUP($A$352,Samples!$A$3:$D$100,2,FALSE)='Intermediate Lookups'!$A6&amp;'Intermediate Lookups'!M$1,$A$352, ""))</f>
        <v/>
      </c>
    </row>
    <row r="358" spans="1:12" x14ac:dyDescent="0.25">
      <c r="A358" s="10" t="str">
        <f>IF($A$352="","",IF(VLOOKUP($A$352,Samples!$A$3:$D$100,2,FALSE)='Intermediate Lookups'!$A7&amp;'Intermediate Lookups'!B$1,$A$352, ""))</f>
        <v/>
      </c>
      <c r="B358" s="10" t="str">
        <f>IF($A$352="","",IF(VLOOKUP($A$352,Samples!$A$3:$D$100,2,FALSE)='Intermediate Lookups'!$A7&amp;'Intermediate Lookups'!C$1,$A$352, ""))</f>
        <v/>
      </c>
      <c r="C358" s="10" t="str">
        <f>IF($A$352="","",IF(VLOOKUP($A$352,Samples!$A$3:$D$100,2,FALSE)='Intermediate Lookups'!$A7&amp;'Intermediate Lookups'!D$1,$A$352, ""))</f>
        <v/>
      </c>
      <c r="D358" s="10" t="str">
        <f>IF($A$352="","",IF(VLOOKUP($A$352,Samples!$A$3:$D$100,2,FALSE)='Intermediate Lookups'!$A7&amp;'Intermediate Lookups'!E$1,$A$352, ""))</f>
        <v/>
      </c>
      <c r="E358" s="10" t="str">
        <f>IF($A$352="","",IF(VLOOKUP($A$352,Samples!$A$3:$D$100,2,FALSE)='Intermediate Lookups'!$A7&amp;'Intermediate Lookups'!F$1,$A$352, ""))</f>
        <v/>
      </c>
      <c r="F358" s="10" t="str">
        <f>IF($A$352="","",IF(VLOOKUP($A$352,Samples!$A$3:$D$100,2,FALSE)='Intermediate Lookups'!$A7&amp;'Intermediate Lookups'!G$1,$A$352, ""))</f>
        <v/>
      </c>
      <c r="G358" s="10" t="str">
        <f>IF($A$352="","",IF(VLOOKUP($A$352,Samples!$A$3:$D$100,2,FALSE)='Intermediate Lookups'!$A7&amp;'Intermediate Lookups'!H$1,$A$352, ""))</f>
        <v/>
      </c>
      <c r="H358" s="10" t="str">
        <f>IF($A$352="","",IF(VLOOKUP($A$352,Samples!$A$3:$D$100,2,FALSE)='Intermediate Lookups'!$A7&amp;'Intermediate Lookups'!I$1,$A$352, ""))</f>
        <v/>
      </c>
      <c r="I358" s="10" t="str">
        <f>IF($A$352="","",IF(VLOOKUP($A$352,Samples!$A$3:$D$100,2,FALSE)='Intermediate Lookups'!$A7&amp;'Intermediate Lookups'!J$1,$A$352, ""))</f>
        <v/>
      </c>
      <c r="J358" s="10" t="str">
        <f>IF($A$352="","",IF(VLOOKUP($A$352,Samples!$A$3:$D$100,2,FALSE)='Intermediate Lookups'!$A7&amp;'Intermediate Lookups'!K$1,$A$352, ""))</f>
        <v/>
      </c>
      <c r="K358" s="10" t="str">
        <f>IF($A$352="","",IF(VLOOKUP($A$352,Samples!$A$3:$D$100,2,FALSE)='Intermediate Lookups'!$A7&amp;'Intermediate Lookups'!L$1,$A$352, ""))</f>
        <v/>
      </c>
      <c r="L358" s="10" t="str">
        <f>IF($A$352="","",IF(VLOOKUP($A$352,Samples!$A$3:$D$100,2,FALSE)='Intermediate Lookups'!$A7&amp;'Intermediate Lookups'!M$1,$A$352, ""))</f>
        <v/>
      </c>
    </row>
    <row r="359" spans="1:12" x14ac:dyDescent="0.25">
      <c r="A359" s="10" t="str">
        <f>IF($A$352="","",IF(VLOOKUP($A$352,Samples!$A$3:$D$100,2,FALSE)='Intermediate Lookups'!$A8&amp;'Intermediate Lookups'!B$1,$A$352, ""))</f>
        <v/>
      </c>
      <c r="B359" s="10" t="str">
        <f>IF($A$352="","",IF(VLOOKUP($A$352,Samples!$A$3:$D$100,2,FALSE)='Intermediate Lookups'!$A8&amp;'Intermediate Lookups'!C$1,$A$352, ""))</f>
        <v/>
      </c>
      <c r="C359" s="10" t="str">
        <f>IF($A$352="","",IF(VLOOKUP($A$352,Samples!$A$3:$D$100,2,FALSE)='Intermediate Lookups'!$A8&amp;'Intermediate Lookups'!D$1,$A$352, ""))</f>
        <v/>
      </c>
      <c r="D359" s="10" t="str">
        <f>IF($A$352="","",IF(VLOOKUP($A$352,Samples!$A$3:$D$100,2,FALSE)='Intermediate Lookups'!$A8&amp;'Intermediate Lookups'!E$1,$A$352, ""))</f>
        <v/>
      </c>
      <c r="E359" s="10" t="str">
        <f>IF($A$352="","",IF(VLOOKUP($A$352,Samples!$A$3:$D$100,2,FALSE)='Intermediate Lookups'!$A8&amp;'Intermediate Lookups'!F$1,$A$352, ""))</f>
        <v/>
      </c>
      <c r="F359" s="10" t="str">
        <f>IF($A$352="","",IF(VLOOKUP($A$352,Samples!$A$3:$D$100,2,FALSE)='Intermediate Lookups'!$A8&amp;'Intermediate Lookups'!G$1,$A$352, ""))</f>
        <v/>
      </c>
      <c r="G359" s="10" t="str">
        <f>IF($A$352="","",IF(VLOOKUP($A$352,Samples!$A$3:$D$100,2,FALSE)='Intermediate Lookups'!$A8&amp;'Intermediate Lookups'!H$1,$A$352, ""))</f>
        <v/>
      </c>
      <c r="H359" s="10" t="str">
        <f>IF($A$352="","",IF(VLOOKUP($A$352,Samples!$A$3:$D$100,2,FALSE)='Intermediate Lookups'!$A8&amp;'Intermediate Lookups'!I$1,$A$352, ""))</f>
        <v/>
      </c>
      <c r="I359" s="10" t="str">
        <f>IF($A$352="","",IF(VLOOKUP($A$352,Samples!$A$3:$D$100,2,FALSE)='Intermediate Lookups'!$A8&amp;'Intermediate Lookups'!J$1,$A$352, ""))</f>
        <v/>
      </c>
      <c r="J359" s="10" t="str">
        <f>IF($A$352="","",IF(VLOOKUP($A$352,Samples!$A$3:$D$100,2,FALSE)='Intermediate Lookups'!$A8&amp;'Intermediate Lookups'!K$1,$A$352, ""))</f>
        <v/>
      </c>
      <c r="K359" s="10" t="str">
        <f>IF($A$352="","",IF(VLOOKUP($A$352,Samples!$A$3:$D$100,2,FALSE)='Intermediate Lookups'!$A8&amp;'Intermediate Lookups'!L$1,$A$352, ""))</f>
        <v/>
      </c>
      <c r="L359" s="10" t="str">
        <f>IF($A$352="","",IF(VLOOKUP($A$352,Samples!$A$3:$D$100,2,FALSE)='Intermediate Lookups'!$A8&amp;'Intermediate Lookups'!M$1,$A$352, ""))</f>
        <v/>
      </c>
    </row>
    <row r="360" spans="1:12" x14ac:dyDescent="0.25">
      <c r="A360" s="10" t="str">
        <f>IF($A$352="","",IF(VLOOKUP($A$352,Samples!$A$3:$D$100,2,FALSE)='Intermediate Lookups'!$A9&amp;'Intermediate Lookups'!B$1,$A$352, ""))</f>
        <v/>
      </c>
      <c r="B360" s="10" t="str">
        <f>IF($A$352="","",IF(VLOOKUP($A$352,Samples!$A$3:$D$100,2,FALSE)='Intermediate Lookups'!$A9&amp;'Intermediate Lookups'!C$1,$A$352, ""))</f>
        <v/>
      </c>
      <c r="C360" s="10" t="str">
        <f>IF($A$352="","",IF(VLOOKUP($A$352,Samples!$A$3:$D$100,2,FALSE)='Intermediate Lookups'!$A9&amp;'Intermediate Lookups'!D$1,$A$352, ""))</f>
        <v/>
      </c>
      <c r="D360" s="10" t="str">
        <f>IF($A$352="","",IF(VLOOKUP($A$352,Samples!$A$3:$D$100,2,FALSE)='Intermediate Lookups'!$A9&amp;'Intermediate Lookups'!E$1,$A$352, ""))</f>
        <v/>
      </c>
      <c r="E360" s="10" t="str">
        <f>IF($A$352="","",IF(VLOOKUP($A$352,Samples!$A$3:$D$100,2,FALSE)='Intermediate Lookups'!$A9&amp;'Intermediate Lookups'!F$1,$A$352, ""))</f>
        <v/>
      </c>
      <c r="F360" s="10" t="str">
        <f>IF($A$352="","",IF(VLOOKUP($A$352,Samples!$A$3:$D$100,2,FALSE)='Intermediate Lookups'!$A9&amp;'Intermediate Lookups'!G$1,$A$352, ""))</f>
        <v/>
      </c>
      <c r="G360" s="10" t="str">
        <f>IF($A$352="","",IF(VLOOKUP($A$352,Samples!$A$3:$D$100,2,FALSE)='Intermediate Lookups'!$A9&amp;'Intermediate Lookups'!H$1,$A$352, ""))</f>
        <v/>
      </c>
      <c r="H360" s="10" t="str">
        <f>IF($A$352="","",IF(VLOOKUP($A$352,Samples!$A$3:$D$100,2,FALSE)='Intermediate Lookups'!$A9&amp;'Intermediate Lookups'!I$1,$A$352, ""))</f>
        <v/>
      </c>
      <c r="I360" s="10" t="str">
        <f>IF($A$352="","",IF(VLOOKUP($A$352,Samples!$A$3:$D$100,2,FALSE)='Intermediate Lookups'!$A9&amp;'Intermediate Lookups'!J$1,$A$352, ""))</f>
        <v/>
      </c>
      <c r="J360" s="10" t="str">
        <f>IF($A$352="","",IF(VLOOKUP($A$352,Samples!$A$3:$D$100,2,FALSE)='Intermediate Lookups'!$A9&amp;'Intermediate Lookups'!K$1,$A$352, ""))</f>
        <v/>
      </c>
      <c r="K360" s="10" t="str">
        <f>IF($A$352="","",IF(VLOOKUP($A$352,Samples!$A$3:$D$100,2,FALSE)='Intermediate Lookups'!$A9&amp;'Intermediate Lookups'!L$1,$A$352, ""))</f>
        <v/>
      </c>
      <c r="L360" s="10" t="str">
        <f>IF($A$352="","",IF(VLOOKUP($A$352,Samples!$A$3:$D$100,2,FALSE)='Intermediate Lookups'!$A9&amp;'Intermediate Lookups'!M$1,$A$352, ""))</f>
        <v/>
      </c>
    </row>
    <row r="362" spans="1:12" x14ac:dyDescent="0.25">
      <c r="A362" t="str">
        <f>IF(ISBLANK(Samples!A39),IF(OR(A352="",A352=Samples!$A$100,ISBLANK(Samples!A100)),"",Samples!$A$100),Samples!A39)</f>
        <v/>
      </c>
      <c r="B362" t="str">
        <f>IF(A362="","",VLOOKUP(A362,Samples!$A$3:$D$100,4,FALSE))</f>
        <v/>
      </c>
    </row>
    <row r="363" spans="1:12" x14ac:dyDescent="0.25">
      <c r="A363" s="10" t="str">
        <f>IF($A$362="","",IF(VLOOKUP($A$362,Samples!$A$3:$D$100,2,FALSE)='Intermediate Lookups'!$A2&amp;'Intermediate Lookups'!B$1,$A$362, ""))</f>
        <v/>
      </c>
      <c r="B363" s="10" t="str">
        <f>IF($A$362="","",IF(VLOOKUP($A$362,Samples!$A$3:$D$100,2,FALSE)='Intermediate Lookups'!$A2&amp;'Intermediate Lookups'!C$1,$A$362, ""))</f>
        <v/>
      </c>
      <c r="C363" s="10" t="str">
        <f>IF($A$362="","",IF(VLOOKUP($A$362,Samples!$A$3:$D$100,2,FALSE)='Intermediate Lookups'!$A2&amp;'Intermediate Lookups'!D$1,$A$362, ""))</f>
        <v/>
      </c>
      <c r="D363" s="10" t="str">
        <f>IF($A$362="","",IF(VLOOKUP($A$362,Samples!$A$3:$D$100,2,FALSE)='Intermediate Lookups'!$A2&amp;'Intermediate Lookups'!E$1,$A$362, ""))</f>
        <v/>
      </c>
      <c r="E363" s="10" t="str">
        <f>IF($A$362="","",IF(VLOOKUP($A$362,Samples!$A$3:$D$100,2,FALSE)='Intermediate Lookups'!$A2&amp;'Intermediate Lookups'!F$1,$A$362, ""))</f>
        <v/>
      </c>
      <c r="F363" s="10" t="str">
        <f>IF($A$362="","",IF(VLOOKUP($A$362,Samples!$A$3:$D$100,2,FALSE)='Intermediate Lookups'!$A2&amp;'Intermediate Lookups'!G$1,$A$362, ""))</f>
        <v/>
      </c>
      <c r="G363" s="10" t="str">
        <f>IF($A$362="","",IF(VLOOKUP($A$362,Samples!$A$3:$D$100,2,FALSE)='Intermediate Lookups'!$A2&amp;'Intermediate Lookups'!H$1,$A$362, ""))</f>
        <v/>
      </c>
      <c r="H363" s="10" t="str">
        <f>IF($A$362="","",IF(VLOOKUP($A$362,Samples!$A$3:$D$100,2,FALSE)='Intermediate Lookups'!$A2&amp;'Intermediate Lookups'!I$1,$A$362, ""))</f>
        <v/>
      </c>
      <c r="I363" s="10" t="str">
        <f>IF($A$362="","",IF(VLOOKUP($A$362,Samples!$A$3:$D$100,2,FALSE)='Intermediate Lookups'!$A2&amp;'Intermediate Lookups'!J$1,$A$362, ""))</f>
        <v/>
      </c>
      <c r="J363" s="10" t="str">
        <f>IF($A$362="","",IF(VLOOKUP($A$362,Samples!$A$3:$D$100,2,FALSE)='Intermediate Lookups'!$A2&amp;'Intermediate Lookups'!K$1,$A$362, ""))</f>
        <v/>
      </c>
      <c r="K363" s="10" t="str">
        <f>IF($A$362="","",IF(VLOOKUP($A$362,Samples!$A$3:$D$100,2,FALSE)='Intermediate Lookups'!$A2&amp;'Intermediate Lookups'!L$1,$A$362, ""))</f>
        <v/>
      </c>
      <c r="L363" s="10" t="str">
        <f>IF($A$362="","",IF(VLOOKUP($A$362,Samples!$A$3:$D$100,2,FALSE)='Intermediate Lookups'!$A2&amp;'Intermediate Lookups'!M$1,$A$362, ""))</f>
        <v/>
      </c>
    </row>
    <row r="364" spans="1:12" x14ac:dyDescent="0.25">
      <c r="A364" s="10" t="str">
        <f>IF($A$362="","",IF(VLOOKUP($A$362,Samples!$A$3:$D$100,2,FALSE)='Intermediate Lookups'!$A3&amp;'Intermediate Lookups'!B$1,$A$362, ""))</f>
        <v/>
      </c>
      <c r="B364" s="10" t="str">
        <f>IF($A$362="","",IF(VLOOKUP($A$362,Samples!$A$3:$D$100,2,FALSE)='Intermediate Lookups'!$A3&amp;'Intermediate Lookups'!C$1,$A$362, ""))</f>
        <v/>
      </c>
      <c r="C364" s="10" t="str">
        <f>IF($A$362="","",IF(VLOOKUP($A$362,Samples!$A$3:$D$100,2,FALSE)='Intermediate Lookups'!$A3&amp;'Intermediate Lookups'!D$1,$A$362, ""))</f>
        <v/>
      </c>
      <c r="D364" s="10" t="str">
        <f>IF($A$362="","",IF(VLOOKUP($A$362,Samples!$A$3:$D$100,2,FALSE)='Intermediate Lookups'!$A3&amp;'Intermediate Lookups'!E$1,$A$362, ""))</f>
        <v/>
      </c>
      <c r="E364" s="10" t="str">
        <f>IF($A$362="","",IF(VLOOKUP($A$362,Samples!$A$3:$D$100,2,FALSE)='Intermediate Lookups'!$A3&amp;'Intermediate Lookups'!F$1,$A$362, ""))</f>
        <v/>
      </c>
      <c r="F364" s="10" t="str">
        <f>IF($A$362="","",IF(VLOOKUP($A$362,Samples!$A$3:$D$100,2,FALSE)='Intermediate Lookups'!$A3&amp;'Intermediate Lookups'!G$1,$A$362, ""))</f>
        <v/>
      </c>
      <c r="G364" s="10" t="str">
        <f>IF($A$362="","",IF(VLOOKUP($A$362,Samples!$A$3:$D$100,2,FALSE)='Intermediate Lookups'!$A3&amp;'Intermediate Lookups'!H$1,$A$362, ""))</f>
        <v/>
      </c>
      <c r="H364" s="10" t="str">
        <f>IF($A$362="","",IF(VLOOKUP($A$362,Samples!$A$3:$D$100,2,FALSE)='Intermediate Lookups'!$A3&amp;'Intermediate Lookups'!I$1,$A$362, ""))</f>
        <v/>
      </c>
      <c r="I364" s="10" t="str">
        <f>IF($A$362="","",IF(VLOOKUP($A$362,Samples!$A$3:$D$100,2,FALSE)='Intermediate Lookups'!$A3&amp;'Intermediate Lookups'!J$1,$A$362, ""))</f>
        <v/>
      </c>
      <c r="J364" s="10" t="str">
        <f>IF($A$362="","",IF(VLOOKUP($A$362,Samples!$A$3:$D$100,2,FALSE)='Intermediate Lookups'!$A3&amp;'Intermediate Lookups'!K$1,$A$362, ""))</f>
        <v/>
      </c>
      <c r="K364" s="10" t="str">
        <f>IF($A$362="","",IF(VLOOKUP($A$362,Samples!$A$3:$D$100,2,FALSE)='Intermediate Lookups'!$A3&amp;'Intermediate Lookups'!L$1,$A$362, ""))</f>
        <v/>
      </c>
      <c r="L364" s="10" t="str">
        <f>IF($A$362="","",IF(VLOOKUP($A$362,Samples!$A$3:$D$100,2,FALSE)='Intermediate Lookups'!$A3&amp;'Intermediate Lookups'!M$1,$A$362, ""))</f>
        <v/>
      </c>
    </row>
    <row r="365" spans="1:12" x14ac:dyDescent="0.25">
      <c r="A365" s="10" t="str">
        <f>IF($A$362="","",IF(VLOOKUP($A$362,Samples!$A$3:$D$100,2,FALSE)='Intermediate Lookups'!$A4&amp;'Intermediate Lookups'!B$1,$A$362, ""))</f>
        <v/>
      </c>
      <c r="B365" s="10" t="str">
        <f>IF($A$362="","",IF(VLOOKUP($A$362,Samples!$A$3:$D$100,2,FALSE)='Intermediate Lookups'!$A4&amp;'Intermediate Lookups'!C$1,$A$362, ""))</f>
        <v/>
      </c>
      <c r="C365" s="10" t="str">
        <f>IF($A$362="","",IF(VLOOKUP($A$362,Samples!$A$3:$D$100,2,FALSE)='Intermediate Lookups'!$A4&amp;'Intermediate Lookups'!D$1,$A$362, ""))</f>
        <v/>
      </c>
      <c r="D365" s="10" t="str">
        <f>IF($A$362="","",IF(VLOOKUP($A$362,Samples!$A$3:$D$100,2,FALSE)='Intermediate Lookups'!$A4&amp;'Intermediate Lookups'!E$1,$A$362, ""))</f>
        <v/>
      </c>
      <c r="E365" s="10" t="str">
        <f>IF($A$362="","",IF(VLOOKUP($A$362,Samples!$A$3:$D$100,2,FALSE)='Intermediate Lookups'!$A4&amp;'Intermediate Lookups'!F$1,$A$362, ""))</f>
        <v/>
      </c>
      <c r="F365" s="10" t="str">
        <f>IF($A$362="","",IF(VLOOKUP($A$362,Samples!$A$3:$D$100,2,FALSE)='Intermediate Lookups'!$A4&amp;'Intermediate Lookups'!G$1,$A$362, ""))</f>
        <v/>
      </c>
      <c r="G365" s="10" t="str">
        <f>IF($A$362="","",IF(VLOOKUP($A$362,Samples!$A$3:$D$100,2,FALSE)='Intermediate Lookups'!$A4&amp;'Intermediate Lookups'!H$1,$A$362, ""))</f>
        <v/>
      </c>
      <c r="H365" s="10" t="str">
        <f>IF($A$362="","",IF(VLOOKUP($A$362,Samples!$A$3:$D$100,2,FALSE)='Intermediate Lookups'!$A4&amp;'Intermediate Lookups'!I$1,$A$362, ""))</f>
        <v/>
      </c>
      <c r="I365" s="10" t="str">
        <f>IF($A$362="","",IF(VLOOKUP($A$362,Samples!$A$3:$D$100,2,FALSE)='Intermediate Lookups'!$A4&amp;'Intermediate Lookups'!J$1,$A$362, ""))</f>
        <v/>
      </c>
      <c r="J365" s="10" t="str">
        <f>IF($A$362="","",IF(VLOOKUP($A$362,Samples!$A$3:$D$100,2,FALSE)='Intermediate Lookups'!$A4&amp;'Intermediate Lookups'!K$1,$A$362, ""))</f>
        <v/>
      </c>
      <c r="K365" s="10" t="str">
        <f>IF($A$362="","",IF(VLOOKUP($A$362,Samples!$A$3:$D$100,2,FALSE)='Intermediate Lookups'!$A4&amp;'Intermediate Lookups'!L$1,$A$362, ""))</f>
        <v/>
      </c>
      <c r="L365" s="10" t="str">
        <f>IF($A$362="","",IF(VLOOKUP($A$362,Samples!$A$3:$D$100,2,FALSE)='Intermediate Lookups'!$A4&amp;'Intermediate Lookups'!M$1,$A$362, ""))</f>
        <v/>
      </c>
    </row>
    <row r="366" spans="1:12" x14ac:dyDescent="0.25">
      <c r="A366" s="10" t="str">
        <f>IF($A$362="","",IF(VLOOKUP($A$362,Samples!$A$3:$D$100,2,FALSE)='Intermediate Lookups'!$A5&amp;'Intermediate Lookups'!B$1,$A$362, ""))</f>
        <v/>
      </c>
      <c r="B366" s="10" t="str">
        <f>IF($A$362="","",IF(VLOOKUP($A$362,Samples!$A$3:$D$100,2,FALSE)='Intermediate Lookups'!$A5&amp;'Intermediate Lookups'!C$1,$A$362, ""))</f>
        <v/>
      </c>
      <c r="C366" s="10" t="str">
        <f>IF($A$362="","",IF(VLOOKUP($A$362,Samples!$A$3:$D$100,2,FALSE)='Intermediate Lookups'!$A5&amp;'Intermediate Lookups'!D$1,$A$362, ""))</f>
        <v/>
      </c>
      <c r="D366" s="10" t="str">
        <f>IF($A$362="","",IF(VLOOKUP($A$362,Samples!$A$3:$D$100,2,FALSE)='Intermediate Lookups'!$A5&amp;'Intermediate Lookups'!E$1,$A$362, ""))</f>
        <v/>
      </c>
      <c r="E366" s="10" t="str">
        <f>IF($A$362="","",IF(VLOOKUP($A$362,Samples!$A$3:$D$100,2,FALSE)='Intermediate Lookups'!$A5&amp;'Intermediate Lookups'!F$1,$A$362, ""))</f>
        <v/>
      </c>
      <c r="F366" s="10" t="str">
        <f>IF($A$362="","",IF(VLOOKUP($A$362,Samples!$A$3:$D$100,2,FALSE)='Intermediate Lookups'!$A5&amp;'Intermediate Lookups'!G$1,$A$362, ""))</f>
        <v/>
      </c>
      <c r="G366" s="10" t="str">
        <f>IF($A$362="","",IF(VLOOKUP($A$362,Samples!$A$3:$D$100,2,FALSE)='Intermediate Lookups'!$A5&amp;'Intermediate Lookups'!H$1,$A$362, ""))</f>
        <v/>
      </c>
      <c r="H366" s="10" t="str">
        <f>IF($A$362="","",IF(VLOOKUP($A$362,Samples!$A$3:$D$100,2,FALSE)='Intermediate Lookups'!$A5&amp;'Intermediate Lookups'!I$1,$A$362, ""))</f>
        <v/>
      </c>
      <c r="I366" s="10" t="str">
        <f>IF($A$362="","",IF(VLOOKUP($A$362,Samples!$A$3:$D$100,2,FALSE)='Intermediate Lookups'!$A5&amp;'Intermediate Lookups'!J$1,$A$362, ""))</f>
        <v/>
      </c>
      <c r="J366" s="10" t="str">
        <f>IF($A$362="","",IF(VLOOKUP($A$362,Samples!$A$3:$D$100,2,FALSE)='Intermediate Lookups'!$A5&amp;'Intermediate Lookups'!K$1,$A$362, ""))</f>
        <v/>
      </c>
      <c r="K366" s="10" t="str">
        <f>IF($A$362="","",IF(VLOOKUP($A$362,Samples!$A$3:$D$100,2,FALSE)='Intermediate Lookups'!$A5&amp;'Intermediate Lookups'!L$1,$A$362, ""))</f>
        <v/>
      </c>
      <c r="L366" s="10" t="str">
        <f>IF($A$362="","",IF(VLOOKUP($A$362,Samples!$A$3:$D$100,2,FALSE)='Intermediate Lookups'!$A5&amp;'Intermediate Lookups'!M$1,$A$362, ""))</f>
        <v/>
      </c>
    </row>
    <row r="367" spans="1:12" x14ac:dyDescent="0.25">
      <c r="A367" s="10" t="str">
        <f>IF($A$362="","",IF(VLOOKUP($A$362,Samples!$A$3:$D$100,2,FALSE)='Intermediate Lookups'!$A6&amp;'Intermediate Lookups'!B$1,$A$362, ""))</f>
        <v/>
      </c>
      <c r="B367" s="10" t="str">
        <f>IF($A$362="","",IF(VLOOKUP($A$362,Samples!$A$3:$D$100,2,FALSE)='Intermediate Lookups'!$A6&amp;'Intermediate Lookups'!C$1,$A$362, ""))</f>
        <v/>
      </c>
      <c r="C367" s="10" t="str">
        <f>IF($A$362="","",IF(VLOOKUP($A$362,Samples!$A$3:$D$100,2,FALSE)='Intermediate Lookups'!$A6&amp;'Intermediate Lookups'!D$1,$A$362, ""))</f>
        <v/>
      </c>
      <c r="D367" s="10" t="str">
        <f>IF($A$362="","",IF(VLOOKUP($A$362,Samples!$A$3:$D$100,2,FALSE)='Intermediate Lookups'!$A6&amp;'Intermediate Lookups'!E$1,$A$362, ""))</f>
        <v/>
      </c>
      <c r="E367" s="10" t="str">
        <f>IF($A$362="","",IF(VLOOKUP($A$362,Samples!$A$3:$D$100,2,FALSE)='Intermediate Lookups'!$A6&amp;'Intermediate Lookups'!F$1,$A$362, ""))</f>
        <v/>
      </c>
      <c r="F367" s="10" t="str">
        <f>IF($A$362="","",IF(VLOOKUP($A$362,Samples!$A$3:$D$100,2,FALSE)='Intermediate Lookups'!$A6&amp;'Intermediate Lookups'!G$1,$A$362, ""))</f>
        <v/>
      </c>
      <c r="G367" s="10" t="str">
        <f>IF($A$362="","",IF(VLOOKUP($A$362,Samples!$A$3:$D$100,2,FALSE)='Intermediate Lookups'!$A6&amp;'Intermediate Lookups'!H$1,$A$362, ""))</f>
        <v/>
      </c>
      <c r="H367" s="10" t="str">
        <f>IF($A$362="","",IF(VLOOKUP($A$362,Samples!$A$3:$D$100,2,FALSE)='Intermediate Lookups'!$A6&amp;'Intermediate Lookups'!I$1,$A$362, ""))</f>
        <v/>
      </c>
      <c r="I367" s="10" t="str">
        <f>IF($A$362="","",IF(VLOOKUP($A$362,Samples!$A$3:$D$100,2,FALSE)='Intermediate Lookups'!$A6&amp;'Intermediate Lookups'!J$1,$A$362, ""))</f>
        <v/>
      </c>
      <c r="J367" s="10" t="str">
        <f>IF($A$362="","",IF(VLOOKUP($A$362,Samples!$A$3:$D$100,2,FALSE)='Intermediate Lookups'!$A6&amp;'Intermediate Lookups'!K$1,$A$362, ""))</f>
        <v/>
      </c>
      <c r="K367" s="10" t="str">
        <f>IF($A$362="","",IF(VLOOKUP($A$362,Samples!$A$3:$D$100,2,FALSE)='Intermediate Lookups'!$A6&amp;'Intermediate Lookups'!L$1,$A$362, ""))</f>
        <v/>
      </c>
      <c r="L367" s="10" t="str">
        <f>IF($A$362="","",IF(VLOOKUP($A$362,Samples!$A$3:$D$100,2,FALSE)='Intermediate Lookups'!$A6&amp;'Intermediate Lookups'!M$1,$A$362, ""))</f>
        <v/>
      </c>
    </row>
    <row r="368" spans="1:12" x14ac:dyDescent="0.25">
      <c r="A368" s="10" t="str">
        <f>IF($A$362="","",IF(VLOOKUP($A$362,Samples!$A$3:$D$100,2,FALSE)='Intermediate Lookups'!$A7&amp;'Intermediate Lookups'!B$1,$A$362, ""))</f>
        <v/>
      </c>
      <c r="B368" s="10" t="str">
        <f>IF($A$362="","",IF(VLOOKUP($A$362,Samples!$A$3:$D$100,2,FALSE)='Intermediate Lookups'!$A7&amp;'Intermediate Lookups'!C$1,$A$362, ""))</f>
        <v/>
      </c>
      <c r="C368" s="10" t="str">
        <f>IF($A$362="","",IF(VLOOKUP($A$362,Samples!$A$3:$D$100,2,FALSE)='Intermediate Lookups'!$A7&amp;'Intermediate Lookups'!D$1,$A$362, ""))</f>
        <v/>
      </c>
      <c r="D368" s="10" t="str">
        <f>IF($A$362="","",IF(VLOOKUP($A$362,Samples!$A$3:$D$100,2,FALSE)='Intermediate Lookups'!$A7&amp;'Intermediate Lookups'!E$1,$A$362, ""))</f>
        <v/>
      </c>
      <c r="E368" s="10" t="str">
        <f>IF($A$362="","",IF(VLOOKUP($A$362,Samples!$A$3:$D$100,2,FALSE)='Intermediate Lookups'!$A7&amp;'Intermediate Lookups'!F$1,$A$362, ""))</f>
        <v/>
      </c>
      <c r="F368" s="10" t="str">
        <f>IF($A$362="","",IF(VLOOKUP($A$362,Samples!$A$3:$D$100,2,FALSE)='Intermediate Lookups'!$A7&amp;'Intermediate Lookups'!G$1,$A$362, ""))</f>
        <v/>
      </c>
      <c r="G368" s="10" t="str">
        <f>IF($A$362="","",IF(VLOOKUP($A$362,Samples!$A$3:$D$100,2,FALSE)='Intermediate Lookups'!$A7&amp;'Intermediate Lookups'!H$1,$A$362, ""))</f>
        <v/>
      </c>
      <c r="H368" s="10" t="str">
        <f>IF($A$362="","",IF(VLOOKUP($A$362,Samples!$A$3:$D$100,2,FALSE)='Intermediate Lookups'!$A7&amp;'Intermediate Lookups'!I$1,$A$362, ""))</f>
        <v/>
      </c>
      <c r="I368" s="10" t="str">
        <f>IF($A$362="","",IF(VLOOKUP($A$362,Samples!$A$3:$D$100,2,FALSE)='Intermediate Lookups'!$A7&amp;'Intermediate Lookups'!J$1,$A$362, ""))</f>
        <v/>
      </c>
      <c r="J368" s="10" t="str">
        <f>IF($A$362="","",IF(VLOOKUP($A$362,Samples!$A$3:$D$100,2,FALSE)='Intermediate Lookups'!$A7&amp;'Intermediate Lookups'!K$1,$A$362, ""))</f>
        <v/>
      </c>
      <c r="K368" s="10" t="str">
        <f>IF($A$362="","",IF(VLOOKUP($A$362,Samples!$A$3:$D$100,2,FALSE)='Intermediate Lookups'!$A7&amp;'Intermediate Lookups'!L$1,$A$362, ""))</f>
        <v/>
      </c>
      <c r="L368" s="10" t="str">
        <f>IF($A$362="","",IF(VLOOKUP($A$362,Samples!$A$3:$D$100,2,FALSE)='Intermediate Lookups'!$A7&amp;'Intermediate Lookups'!M$1,$A$362, ""))</f>
        <v/>
      </c>
    </row>
    <row r="369" spans="1:12" x14ac:dyDescent="0.25">
      <c r="A369" s="10" t="str">
        <f>IF($A$362="","",IF(VLOOKUP($A$362,Samples!$A$3:$D$100,2,FALSE)='Intermediate Lookups'!$A8&amp;'Intermediate Lookups'!B$1,$A$362, ""))</f>
        <v/>
      </c>
      <c r="B369" s="10" t="str">
        <f>IF($A$362="","",IF(VLOOKUP($A$362,Samples!$A$3:$D$100,2,FALSE)='Intermediate Lookups'!$A8&amp;'Intermediate Lookups'!C$1,$A$362, ""))</f>
        <v/>
      </c>
      <c r="C369" s="10" t="str">
        <f>IF($A$362="","",IF(VLOOKUP($A$362,Samples!$A$3:$D$100,2,FALSE)='Intermediate Lookups'!$A8&amp;'Intermediate Lookups'!D$1,$A$362, ""))</f>
        <v/>
      </c>
      <c r="D369" s="10" t="str">
        <f>IF($A$362="","",IF(VLOOKUP($A$362,Samples!$A$3:$D$100,2,FALSE)='Intermediate Lookups'!$A8&amp;'Intermediate Lookups'!E$1,$A$362, ""))</f>
        <v/>
      </c>
      <c r="E369" s="10" t="str">
        <f>IF($A$362="","",IF(VLOOKUP($A$362,Samples!$A$3:$D$100,2,FALSE)='Intermediate Lookups'!$A8&amp;'Intermediate Lookups'!F$1,$A$362, ""))</f>
        <v/>
      </c>
      <c r="F369" s="10" t="str">
        <f>IF($A$362="","",IF(VLOOKUP($A$362,Samples!$A$3:$D$100,2,FALSE)='Intermediate Lookups'!$A8&amp;'Intermediate Lookups'!G$1,$A$362, ""))</f>
        <v/>
      </c>
      <c r="G369" s="10" t="str">
        <f>IF($A$362="","",IF(VLOOKUP($A$362,Samples!$A$3:$D$100,2,FALSE)='Intermediate Lookups'!$A8&amp;'Intermediate Lookups'!H$1,$A$362, ""))</f>
        <v/>
      </c>
      <c r="H369" s="10" t="str">
        <f>IF($A$362="","",IF(VLOOKUP($A$362,Samples!$A$3:$D$100,2,FALSE)='Intermediate Lookups'!$A8&amp;'Intermediate Lookups'!I$1,$A$362, ""))</f>
        <v/>
      </c>
      <c r="I369" s="10" t="str">
        <f>IF($A$362="","",IF(VLOOKUP($A$362,Samples!$A$3:$D$100,2,FALSE)='Intermediate Lookups'!$A8&amp;'Intermediate Lookups'!J$1,$A$362, ""))</f>
        <v/>
      </c>
      <c r="J369" s="10" t="str">
        <f>IF($A$362="","",IF(VLOOKUP($A$362,Samples!$A$3:$D$100,2,FALSE)='Intermediate Lookups'!$A8&amp;'Intermediate Lookups'!K$1,$A$362, ""))</f>
        <v/>
      </c>
      <c r="K369" s="10" t="str">
        <f>IF($A$362="","",IF(VLOOKUP($A$362,Samples!$A$3:$D$100,2,FALSE)='Intermediate Lookups'!$A8&amp;'Intermediate Lookups'!L$1,$A$362, ""))</f>
        <v/>
      </c>
      <c r="L369" s="10" t="str">
        <f>IF($A$362="","",IF(VLOOKUP($A$362,Samples!$A$3:$D$100,2,FALSE)='Intermediate Lookups'!$A8&amp;'Intermediate Lookups'!M$1,$A$362, ""))</f>
        <v/>
      </c>
    </row>
    <row r="370" spans="1:12" x14ac:dyDescent="0.25">
      <c r="A370" s="10" t="str">
        <f>IF($A$362="","",IF(VLOOKUP($A$362,Samples!$A$3:$D$100,2,FALSE)='Intermediate Lookups'!$A9&amp;'Intermediate Lookups'!B$1,$A$362, ""))</f>
        <v/>
      </c>
      <c r="B370" s="10" t="str">
        <f>IF($A$362="","",IF(VLOOKUP($A$362,Samples!$A$3:$D$100,2,FALSE)='Intermediate Lookups'!$A9&amp;'Intermediate Lookups'!C$1,$A$362, ""))</f>
        <v/>
      </c>
      <c r="C370" s="10" t="str">
        <f>IF($A$362="","",IF(VLOOKUP($A$362,Samples!$A$3:$D$100,2,FALSE)='Intermediate Lookups'!$A9&amp;'Intermediate Lookups'!D$1,$A$362, ""))</f>
        <v/>
      </c>
      <c r="D370" s="10" t="str">
        <f>IF($A$362="","",IF(VLOOKUP($A$362,Samples!$A$3:$D$100,2,FALSE)='Intermediate Lookups'!$A9&amp;'Intermediate Lookups'!E$1,$A$362, ""))</f>
        <v/>
      </c>
      <c r="E370" s="10" t="str">
        <f>IF($A$362="","",IF(VLOOKUP($A$362,Samples!$A$3:$D$100,2,FALSE)='Intermediate Lookups'!$A9&amp;'Intermediate Lookups'!F$1,$A$362, ""))</f>
        <v/>
      </c>
      <c r="F370" s="10" t="str">
        <f>IF($A$362="","",IF(VLOOKUP($A$362,Samples!$A$3:$D$100,2,FALSE)='Intermediate Lookups'!$A9&amp;'Intermediate Lookups'!G$1,$A$362, ""))</f>
        <v/>
      </c>
      <c r="G370" s="10" t="str">
        <f>IF($A$362="","",IF(VLOOKUP($A$362,Samples!$A$3:$D$100,2,FALSE)='Intermediate Lookups'!$A9&amp;'Intermediate Lookups'!H$1,$A$362, ""))</f>
        <v/>
      </c>
      <c r="H370" s="10" t="str">
        <f>IF($A$362="","",IF(VLOOKUP($A$362,Samples!$A$3:$D$100,2,FALSE)='Intermediate Lookups'!$A9&amp;'Intermediate Lookups'!I$1,$A$362, ""))</f>
        <v/>
      </c>
      <c r="I370" s="10" t="str">
        <f>IF($A$362="","",IF(VLOOKUP($A$362,Samples!$A$3:$D$100,2,FALSE)='Intermediate Lookups'!$A9&amp;'Intermediate Lookups'!J$1,$A$362, ""))</f>
        <v/>
      </c>
      <c r="J370" s="10" t="str">
        <f>IF($A$362="","",IF(VLOOKUP($A$362,Samples!$A$3:$D$100,2,FALSE)='Intermediate Lookups'!$A9&amp;'Intermediate Lookups'!K$1,$A$362, ""))</f>
        <v/>
      </c>
      <c r="K370" s="10" t="str">
        <f>IF($A$362="","",IF(VLOOKUP($A$362,Samples!$A$3:$D$100,2,FALSE)='Intermediate Lookups'!$A9&amp;'Intermediate Lookups'!L$1,$A$362, ""))</f>
        <v/>
      </c>
      <c r="L370" s="10" t="str">
        <f>IF($A$362="","",IF(VLOOKUP($A$362,Samples!$A$3:$D$100,2,FALSE)='Intermediate Lookups'!$A9&amp;'Intermediate Lookups'!M$1,$A$362, ""))</f>
        <v/>
      </c>
    </row>
    <row r="372" spans="1:12" x14ac:dyDescent="0.25">
      <c r="A372" t="str">
        <f>IF(ISBLANK(Samples!A40),IF(OR(A362="",A362=Samples!$A$100,ISBLANK(Samples!A100)),"",Samples!$A$100),Samples!A40)</f>
        <v/>
      </c>
      <c r="B372" t="str">
        <f>IF(A372="","",VLOOKUP(A372,Samples!$A$3:$D$100,4,FALSE))</f>
        <v/>
      </c>
    </row>
    <row r="373" spans="1:12" x14ac:dyDescent="0.25">
      <c r="A373" s="10" t="str">
        <f>IF($A$372="","",IF(VLOOKUP($A$372,Samples!$A$3:$D$100,2,FALSE)='Intermediate Lookups'!$A2&amp;'Intermediate Lookups'!B$1,$A$372, ""))</f>
        <v/>
      </c>
      <c r="B373" s="10" t="str">
        <f>IF($A$372="","",IF(VLOOKUP($A$372,Samples!$A$3:$D$100,2,FALSE)='Intermediate Lookups'!$A2&amp;'Intermediate Lookups'!C$1,$A$372, ""))</f>
        <v/>
      </c>
      <c r="C373" s="10" t="str">
        <f>IF($A$372="","",IF(VLOOKUP($A$372,Samples!$A$3:$D$100,2,FALSE)='Intermediate Lookups'!$A2&amp;'Intermediate Lookups'!D$1,$A$372, ""))</f>
        <v/>
      </c>
      <c r="D373" s="10" t="str">
        <f>IF($A$372="","",IF(VLOOKUP($A$372,Samples!$A$3:$D$100,2,FALSE)='Intermediate Lookups'!$A2&amp;'Intermediate Lookups'!E$1,$A$372, ""))</f>
        <v/>
      </c>
      <c r="E373" s="10" t="str">
        <f>IF($A$372="","",IF(VLOOKUP($A$372,Samples!$A$3:$D$100,2,FALSE)='Intermediate Lookups'!$A2&amp;'Intermediate Lookups'!F$1,$A$372, ""))</f>
        <v/>
      </c>
      <c r="F373" s="10" t="str">
        <f>IF($A$372="","",IF(VLOOKUP($A$372,Samples!$A$3:$D$100,2,FALSE)='Intermediate Lookups'!$A2&amp;'Intermediate Lookups'!G$1,$A$372, ""))</f>
        <v/>
      </c>
      <c r="G373" s="10" t="str">
        <f>IF($A$372="","",IF(VLOOKUP($A$372,Samples!$A$3:$D$100,2,FALSE)='Intermediate Lookups'!$A2&amp;'Intermediate Lookups'!H$1,$A$372, ""))</f>
        <v/>
      </c>
      <c r="H373" s="10" t="str">
        <f>IF($A$372="","",IF(VLOOKUP($A$372,Samples!$A$3:$D$100,2,FALSE)='Intermediate Lookups'!$A2&amp;'Intermediate Lookups'!I$1,$A$372, ""))</f>
        <v/>
      </c>
      <c r="I373" s="10" t="str">
        <f>IF($A$372="","",IF(VLOOKUP($A$372,Samples!$A$3:$D$100,2,FALSE)='Intermediate Lookups'!$A2&amp;'Intermediate Lookups'!J$1,$A$372, ""))</f>
        <v/>
      </c>
      <c r="J373" s="10" t="str">
        <f>IF($A$372="","",IF(VLOOKUP($A$372,Samples!$A$3:$D$100,2,FALSE)='Intermediate Lookups'!$A2&amp;'Intermediate Lookups'!K$1,$A$372, ""))</f>
        <v/>
      </c>
      <c r="K373" s="10" t="str">
        <f>IF($A$372="","",IF(VLOOKUP($A$372,Samples!$A$3:$D$100,2,FALSE)='Intermediate Lookups'!$A2&amp;'Intermediate Lookups'!L$1,$A$372, ""))</f>
        <v/>
      </c>
      <c r="L373" s="10" t="str">
        <f>IF($A$372="","",IF(VLOOKUP($A$372,Samples!$A$3:$D$100,2,FALSE)='Intermediate Lookups'!$A2&amp;'Intermediate Lookups'!M$1,$A$372, ""))</f>
        <v/>
      </c>
    </row>
    <row r="374" spans="1:12" x14ac:dyDescent="0.25">
      <c r="A374" s="10" t="str">
        <f>IF($A$372="","",IF(VLOOKUP($A$372,Samples!$A$3:$D$100,2,FALSE)='Intermediate Lookups'!$A3&amp;'Intermediate Lookups'!B$1,$A$372, ""))</f>
        <v/>
      </c>
      <c r="B374" s="10" t="str">
        <f>IF($A$372="","",IF(VLOOKUP($A$372,Samples!$A$3:$D$100,2,FALSE)='Intermediate Lookups'!$A3&amp;'Intermediate Lookups'!C$1,$A$372, ""))</f>
        <v/>
      </c>
      <c r="C374" s="10" t="str">
        <f>IF($A$372="","",IF(VLOOKUP($A$372,Samples!$A$3:$D$100,2,FALSE)='Intermediate Lookups'!$A3&amp;'Intermediate Lookups'!D$1,$A$372, ""))</f>
        <v/>
      </c>
      <c r="D374" s="10" t="str">
        <f>IF($A$372="","",IF(VLOOKUP($A$372,Samples!$A$3:$D$100,2,FALSE)='Intermediate Lookups'!$A3&amp;'Intermediate Lookups'!E$1,$A$372, ""))</f>
        <v/>
      </c>
      <c r="E374" s="10" t="str">
        <f>IF($A$372="","",IF(VLOOKUP($A$372,Samples!$A$3:$D$100,2,FALSE)='Intermediate Lookups'!$A3&amp;'Intermediate Lookups'!F$1,$A$372, ""))</f>
        <v/>
      </c>
      <c r="F374" s="10" t="str">
        <f>IF($A$372="","",IF(VLOOKUP($A$372,Samples!$A$3:$D$100,2,FALSE)='Intermediate Lookups'!$A3&amp;'Intermediate Lookups'!G$1,$A$372, ""))</f>
        <v/>
      </c>
      <c r="G374" s="10" t="str">
        <f>IF($A$372="","",IF(VLOOKUP($A$372,Samples!$A$3:$D$100,2,FALSE)='Intermediate Lookups'!$A3&amp;'Intermediate Lookups'!H$1,$A$372, ""))</f>
        <v/>
      </c>
      <c r="H374" s="10" t="str">
        <f>IF($A$372="","",IF(VLOOKUP($A$372,Samples!$A$3:$D$100,2,FALSE)='Intermediate Lookups'!$A3&amp;'Intermediate Lookups'!I$1,$A$372, ""))</f>
        <v/>
      </c>
      <c r="I374" s="10" t="str">
        <f>IF($A$372="","",IF(VLOOKUP($A$372,Samples!$A$3:$D$100,2,FALSE)='Intermediate Lookups'!$A3&amp;'Intermediate Lookups'!J$1,$A$372, ""))</f>
        <v/>
      </c>
      <c r="J374" s="10" t="str">
        <f>IF($A$372="","",IF(VLOOKUP($A$372,Samples!$A$3:$D$100,2,FALSE)='Intermediate Lookups'!$A3&amp;'Intermediate Lookups'!K$1,$A$372, ""))</f>
        <v/>
      </c>
      <c r="K374" s="10" t="str">
        <f>IF($A$372="","",IF(VLOOKUP($A$372,Samples!$A$3:$D$100,2,FALSE)='Intermediate Lookups'!$A3&amp;'Intermediate Lookups'!L$1,$A$372, ""))</f>
        <v/>
      </c>
      <c r="L374" s="10" t="str">
        <f>IF($A$372="","",IF(VLOOKUP($A$372,Samples!$A$3:$D$100,2,FALSE)='Intermediate Lookups'!$A3&amp;'Intermediate Lookups'!M$1,$A$372, ""))</f>
        <v/>
      </c>
    </row>
    <row r="375" spans="1:12" x14ac:dyDescent="0.25">
      <c r="A375" s="10" t="str">
        <f>IF($A$372="","",IF(VLOOKUP($A$372,Samples!$A$3:$D$100,2,FALSE)='Intermediate Lookups'!$A4&amp;'Intermediate Lookups'!B$1,$A$372, ""))</f>
        <v/>
      </c>
      <c r="B375" s="10" t="str">
        <f>IF($A$372="","",IF(VLOOKUP($A$372,Samples!$A$3:$D$100,2,FALSE)='Intermediate Lookups'!$A4&amp;'Intermediate Lookups'!C$1,$A$372, ""))</f>
        <v/>
      </c>
      <c r="C375" s="10" t="str">
        <f>IF($A$372="","",IF(VLOOKUP($A$372,Samples!$A$3:$D$100,2,FALSE)='Intermediate Lookups'!$A4&amp;'Intermediate Lookups'!D$1,$A$372, ""))</f>
        <v/>
      </c>
      <c r="D375" s="10" t="str">
        <f>IF($A$372="","",IF(VLOOKUP($A$372,Samples!$A$3:$D$100,2,FALSE)='Intermediate Lookups'!$A4&amp;'Intermediate Lookups'!E$1,$A$372, ""))</f>
        <v/>
      </c>
      <c r="E375" s="10" t="str">
        <f>IF($A$372="","",IF(VLOOKUP($A$372,Samples!$A$3:$D$100,2,FALSE)='Intermediate Lookups'!$A4&amp;'Intermediate Lookups'!F$1,$A$372, ""))</f>
        <v/>
      </c>
      <c r="F375" s="10" t="str">
        <f>IF($A$372="","",IF(VLOOKUP($A$372,Samples!$A$3:$D$100,2,FALSE)='Intermediate Lookups'!$A4&amp;'Intermediate Lookups'!G$1,$A$372, ""))</f>
        <v/>
      </c>
      <c r="G375" s="10" t="str">
        <f>IF($A$372="","",IF(VLOOKUP($A$372,Samples!$A$3:$D$100,2,FALSE)='Intermediate Lookups'!$A4&amp;'Intermediate Lookups'!H$1,$A$372, ""))</f>
        <v/>
      </c>
      <c r="H375" s="10" t="str">
        <f>IF($A$372="","",IF(VLOOKUP($A$372,Samples!$A$3:$D$100,2,FALSE)='Intermediate Lookups'!$A4&amp;'Intermediate Lookups'!I$1,$A$372, ""))</f>
        <v/>
      </c>
      <c r="I375" s="10" t="str">
        <f>IF($A$372="","",IF(VLOOKUP($A$372,Samples!$A$3:$D$100,2,FALSE)='Intermediate Lookups'!$A4&amp;'Intermediate Lookups'!J$1,$A$372, ""))</f>
        <v/>
      </c>
      <c r="J375" s="10" t="str">
        <f>IF($A$372="","",IF(VLOOKUP($A$372,Samples!$A$3:$D$100,2,FALSE)='Intermediate Lookups'!$A4&amp;'Intermediate Lookups'!K$1,$A$372, ""))</f>
        <v/>
      </c>
      <c r="K375" s="10" t="str">
        <f>IF($A$372="","",IF(VLOOKUP($A$372,Samples!$A$3:$D$100,2,FALSE)='Intermediate Lookups'!$A4&amp;'Intermediate Lookups'!L$1,$A$372, ""))</f>
        <v/>
      </c>
      <c r="L375" s="10" t="str">
        <f>IF($A$372="","",IF(VLOOKUP($A$372,Samples!$A$3:$D$100,2,FALSE)='Intermediate Lookups'!$A4&amp;'Intermediate Lookups'!M$1,$A$372, ""))</f>
        <v/>
      </c>
    </row>
    <row r="376" spans="1:12" x14ac:dyDescent="0.25">
      <c r="A376" s="10" t="str">
        <f>IF($A$372="","",IF(VLOOKUP($A$372,Samples!$A$3:$D$100,2,FALSE)='Intermediate Lookups'!$A5&amp;'Intermediate Lookups'!B$1,$A$372, ""))</f>
        <v/>
      </c>
      <c r="B376" s="10" t="str">
        <f>IF($A$372="","",IF(VLOOKUP($A$372,Samples!$A$3:$D$100,2,FALSE)='Intermediate Lookups'!$A5&amp;'Intermediate Lookups'!C$1,$A$372, ""))</f>
        <v/>
      </c>
      <c r="C376" s="10" t="str">
        <f>IF($A$372="","",IF(VLOOKUP($A$372,Samples!$A$3:$D$100,2,FALSE)='Intermediate Lookups'!$A5&amp;'Intermediate Lookups'!D$1,$A$372, ""))</f>
        <v/>
      </c>
      <c r="D376" s="10" t="str">
        <f>IF($A$372="","",IF(VLOOKUP($A$372,Samples!$A$3:$D$100,2,FALSE)='Intermediate Lookups'!$A5&amp;'Intermediate Lookups'!E$1,$A$372, ""))</f>
        <v/>
      </c>
      <c r="E376" s="10" t="str">
        <f>IF($A$372="","",IF(VLOOKUP($A$372,Samples!$A$3:$D$100,2,FALSE)='Intermediate Lookups'!$A5&amp;'Intermediate Lookups'!F$1,$A$372, ""))</f>
        <v/>
      </c>
      <c r="F376" s="10" t="str">
        <f>IF($A$372="","",IF(VLOOKUP($A$372,Samples!$A$3:$D$100,2,FALSE)='Intermediate Lookups'!$A5&amp;'Intermediate Lookups'!G$1,$A$372, ""))</f>
        <v/>
      </c>
      <c r="G376" s="10" t="str">
        <f>IF($A$372="","",IF(VLOOKUP($A$372,Samples!$A$3:$D$100,2,FALSE)='Intermediate Lookups'!$A5&amp;'Intermediate Lookups'!H$1,$A$372, ""))</f>
        <v/>
      </c>
      <c r="H376" s="10" t="str">
        <f>IF($A$372="","",IF(VLOOKUP($A$372,Samples!$A$3:$D$100,2,FALSE)='Intermediate Lookups'!$A5&amp;'Intermediate Lookups'!I$1,$A$372, ""))</f>
        <v/>
      </c>
      <c r="I376" s="10" t="str">
        <f>IF($A$372="","",IF(VLOOKUP($A$372,Samples!$A$3:$D$100,2,FALSE)='Intermediate Lookups'!$A5&amp;'Intermediate Lookups'!J$1,$A$372, ""))</f>
        <v/>
      </c>
      <c r="J376" s="10" t="str">
        <f>IF($A$372="","",IF(VLOOKUP($A$372,Samples!$A$3:$D$100,2,FALSE)='Intermediate Lookups'!$A5&amp;'Intermediate Lookups'!K$1,$A$372, ""))</f>
        <v/>
      </c>
      <c r="K376" s="10" t="str">
        <f>IF($A$372="","",IF(VLOOKUP($A$372,Samples!$A$3:$D$100,2,FALSE)='Intermediate Lookups'!$A5&amp;'Intermediate Lookups'!L$1,$A$372, ""))</f>
        <v/>
      </c>
      <c r="L376" s="10" t="str">
        <f>IF($A$372="","",IF(VLOOKUP($A$372,Samples!$A$3:$D$100,2,FALSE)='Intermediate Lookups'!$A5&amp;'Intermediate Lookups'!M$1,$A$372, ""))</f>
        <v/>
      </c>
    </row>
    <row r="377" spans="1:12" x14ac:dyDescent="0.25">
      <c r="A377" s="10" t="str">
        <f>IF($A$372="","",IF(VLOOKUP($A$372,Samples!$A$3:$D$100,2,FALSE)='Intermediate Lookups'!$A6&amp;'Intermediate Lookups'!B$1,$A$372, ""))</f>
        <v/>
      </c>
      <c r="B377" s="10" t="str">
        <f>IF($A$372="","",IF(VLOOKUP($A$372,Samples!$A$3:$D$100,2,FALSE)='Intermediate Lookups'!$A6&amp;'Intermediate Lookups'!C$1,$A$372, ""))</f>
        <v/>
      </c>
      <c r="C377" s="10" t="str">
        <f>IF($A$372="","",IF(VLOOKUP($A$372,Samples!$A$3:$D$100,2,FALSE)='Intermediate Lookups'!$A6&amp;'Intermediate Lookups'!D$1,$A$372, ""))</f>
        <v/>
      </c>
      <c r="D377" s="10" t="str">
        <f>IF($A$372="","",IF(VLOOKUP($A$372,Samples!$A$3:$D$100,2,FALSE)='Intermediate Lookups'!$A6&amp;'Intermediate Lookups'!E$1,$A$372, ""))</f>
        <v/>
      </c>
      <c r="E377" s="10" t="str">
        <f>IF($A$372="","",IF(VLOOKUP($A$372,Samples!$A$3:$D$100,2,FALSE)='Intermediate Lookups'!$A6&amp;'Intermediate Lookups'!F$1,$A$372, ""))</f>
        <v/>
      </c>
      <c r="F377" s="10" t="str">
        <f>IF($A$372="","",IF(VLOOKUP($A$372,Samples!$A$3:$D$100,2,FALSE)='Intermediate Lookups'!$A6&amp;'Intermediate Lookups'!G$1,$A$372, ""))</f>
        <v/>
      </c>
      <c r="G377" s="10" t="str">
        <f>IF($A$372="","",IF(VLOOKUP($A$372,Samples!$A$3:$D$100,2,FALSE)='Intermediate Lookups'!$A6&amp;'Intermediate Lookups'!H$1,$A$372, ""))</f>
        <v/>
      </c>
      <c r="H377" s="10" t="str">
        <f>IF($A$372="","",IF(VLOOKUP($A$372,Samples!$A$3:$D$100,2,FALSE)='Intermediate Lookups'!$A6&amp;'Intermediate Lookups'!I$1,$A$372, ""))</f>
        <v/>
      </c>
      <c r="I377" s="10" t="str">
        <f>IF($A$372="","",IF(VLOOKUP($A$372,Samples!$A$3:$D$100,2,FALSE)='Intermediate Lookups'!$A6&amp;'Intermediate Lookups'!J$1,$A$372, ""))</f>
        <v/>
      </c>
      <c r="J377" s="10" t="str">
        <f>IF($A$372="","",IF(VLOOKUP($A$372,Samples!$A$3:$D$100,2,FALSE)='Intermediate Lookups'!$A6&amp;'Intermediate Lookups'!K$1,$A$372, ""))</f>
        <v/>
      </c>
      <c r="K377" s="10" t="str">
        <f>IF($A$372="","",IF(VLOOKUP($A$372,Samples!$A$3:$D$100,2,FALSE)='Intermediate Lookups'!$A6&amp;'Intermediate Lookups'!L$1,$A$372, ""))</f>
        <v/>
      </c>
      <c r="L377" s="10" t="str">
        <f>IF($A$372="","",IF(VLOOKUP($A$372,Samples!$A$3:$D$100,2,FALSE)='Intermediate Lookups'!$A6&amp;'Intermediate Lookups'!M$1,$A$372, ""))</f>
        <v/>
      </c>
    </row>
    <row r="378" spans="1:12" x14ac:dyDescent="0.25">
      <c r="A378" s="10" t="str">
        <f>IF($A$372="","",IF(VLOOKUP($A$372,Samples!$A$3:$D$100,2,FALSE)='Intermediate Lookups'!$A7&amp;'Intermediate Lookups'!B$1,$A$372, ""))</f>
        <v/>
      </c>
      <c r="B378" s="10" t="str">
        <f>IF($A$372="","",IF(VLOOKUP($A$372,Samples!$A$3:$D$100,2,FALSE)='Intermediate Lookups'!$A7&amp;'Intermediate Lookups'!C$1,$A$372, ""))</f>
        <v/>
      </c>
      <c r="C378" s="10" t="str">
        <f>IF($A$372="","",IF(VLOOKUP($A$372,Samples!$A$3:$D$100,2,FALSE)='Intermediate Lookups'!$A7&amp;'Intermediate Lookups'!D$1,$A$372, ""))</f>
        <v/>
      </c>
      <c r="D378" s="10" t="str">
        <f>IF($A$372="","",IF(VLOOKUP($A$372,Samples!$A$3:$D$100,2,FALSE)='Intermediate Lookups'!$A7&amp;'Intermediate Lookups'!E$1,$A$372, ""))</f>
        <v/>
      </c>
      <c r="E378" s="10" t="str">
        <f>IF($A$372="","",IF(VLOOKUP($A$372,Samples!$A$3:$D$100,2,FALSE)='Intermediate Lookups'!$A7&amp;'Intermediate Lookups'!F$1,$A$372, ""))</f>
        <v/>
      </c>
      <c r="F378" s="10" t="str">
        <f>IF($A$372="","",IF(VLOOKUP($A$372,Samples!$A$3:$D$100,2,FALSE)='Intermediate Lookups'!$A7&amp;'Intermediate Lookups'!G$1,$A$372, ""))</f>
        <v/>
      </c>
      <c r="G378" s="10" t="str">
        <f>IF($A$372="","",IF(VLOOKUP($A$372,Samples!$A$3:$D$100,2,FALSE)='Intermediate Lookups'!$A7&amp;'Intermediate Lookups'!H$1,$A$372, ""))</f>
        <v/>
      </c>
      <c r="H378" s="10" t="str">
        <f>IF($A$372="","",IF(VLOOKUP($A$372,Samples!$A$3:$D$100,2,FALSE)='Intermediate Lookups'!$A7&amp;'Intermediate Lookups'!I$1,$A$372, ""))</f>
        <v/>
      </c>
      <c r="I378" s="10" t="str">
        <f>IF($A$372="","",IF(VLOOKUP($A$372,Samples!$A$3:$D$100,2,FALSE)='Intermediate Lookups'!$A7&amp;'Intermediate Lookups'!J$1,$A$372, ""))</f>
        <v/>
      </c>
      <c r="J378" s="10" t="str">
        <f>IF($A$372="","",IF(VLOOKUP($A$372,Samples!$A$3:$D$100,2,FALSE)='Intermediate Lookups'!$A7&amp;'Intermediate Lookups'!K$1,$A$372, ""))</f>
        <v/>
      </c>
      <c r="K378" s="10" t="str">
        <f>IF($A$372="","",IF(VLOOKUP($A$372,Samples!$A$3:$D$100,2,FALSE)='Intermediate Lookups'!$A7&amp;'Intermediate Lookups'!L$1,$A$372, ""))</f>
        <v/>
      </c>
      <c r="L378" s="10" t="str">
        <f>IF($A$372="","",IF(VLOOKUP($A$372,Samples!$A$3:$D$100,2,FALSE)='Intermediate Lookups'!$A7&amp;'Intermediate Lookups'!M$1,$A$372, ""))</f>
        <v/>
      </c>
    </row>
    <row r="379" spans="1:12" x14ac:dyDescent="0.25">
      <c r="A379" s="10" t="str">
        <f>IF($A$372="","",IF(VLOOKUP($A$372,Samples!$A$3:$D$100,2,FALSE)='Intermediate Lookups'!$A8&amp;'Intermediate Lookups'!B$1,$A$372, ""))</f>
        <v/>
      </c>
      <c r="B379" s="10" t="str">
        <f>IF($A$372="","",IF(VLOOKUP($A$372,Samples!$A$3:$D$100,2,FALSE)='Intermediate Lookups'!$A8&amp;'Intermediate Lookups'!C$1,$A$372, ""))</f>
        <v/>
      </c>
      <c r="C379" s="10" t="str">
        <f>IF($A$372="","",IF(VLOOKUP($A$372,Samples!$A$3:$D$100,2,FALSE)='Intermediate Lookups'!$A8&amp;'Intermediate Lookups'!D$1,$A$372, ""))</f>
        <v/>
      </c>
      <c r="D379" s="10" t="str">
        <f>IF($A$372="","",IF(VLOOKUP($A$372,Samples!$A$3:$D$100,2,FALSE)='Intermediate Lookups'!$A8&amp;'Intermediate Lookups'!E$1,$A$372, ""))</f>
        <v/>
      </c>
      <c r="E379" s="10" t="str">
        <f>IF($A$372="","",IF(VLOOKUP($A$372,Samples!$A$3:$D$100,2,FALSE)='Intermediate Lookups'!$A8&amp;'Intermediate Lookups'!F$1,$A$372, ""))</f>
        <v/>
      </c>
      <c r="F379" s="10" t="str">
        <f>IF($A$372="","",IF(VLOOKUP($A$372,Samples!$A$3:$D$100,2,FALSE)='Intermediate Lookups'!$A8&amp;'Intermediate Lookups'!G$1,$A$372, ""))</f>
        <v/>
      </c>
      <c r="G379" s="10" t="str">
        <f>IF($A$372="","",IF(VLOOKUP($A$372,Samples!$A$3:$D$100,2,FALSE)='Intermediate Lookups'!$A8&amp;'Intermediate Lookups'!H$1,$A$372, ""))</f>
        <v/>
      </c>
      <c r="H379" s="10" t="str">
        <f>IF($A$372="","",IF(VLOOKUP($A$372,Samples!$A$3:$D$100,2,FALSE)='Intermediate Lookups'!$A8&amp;'Intermediate Lookups'!I$1,$A$372, ""))</f>
        <v/>
      </c>
      <c r="I379" s="10" t="str">
        <f>IF($A$372="","",IF(VLOOKUP($A$372,Samples!$A$3:$D$100,2,FALSE)='Intermediate Lookups'!$A8&amp;'Intermediate Lookups'!J$1,$A$372, ""))</f>
        <v/>
      </c>
      <c r="J379" s="10" t="str">
        <f>IF($A$372="","",IF(VLOOKUP($A$372,Samples!$A$3:$D$100,2,FALSE)='Intermediate Lookups'!$A8&amp;'Intermediate Lookups'!K$1,$A$372, ""))</f>
        <v/>
      </c>
      <c r="K379" s="10" t="str">
        <f>IF($A$372="","",IF(VLOOKUP($A$372,Samples!$A$3:$D$100,2,FALSE)='Intermediate Lookups'!$A8&amp;'Intermediate Lookups'!L$1,$A$372, ""))</f>
        <v/>
      </c>
      <c r="L379" s="10" t="str">
        <f>IF($A$372="","",IF(VLOOKUP($A$372,Samples!$A$3:$D$100,2,FALSE)='Intermediate Lookups'!$A8&amp;'Intermediate Lookups'!M$1,$A$372, ""))</f>
        <v/>
      </c>
    </row>
    <row r="380" spans="1:12" x14ac:dyDescent="0.25">
      <c r="A380" s="10" t="str">
        <f>IF($A$372="","",IF(VLOOKUP($A$372,Samples!$A$3:$D$100,2,FALSE)='Intermediate Lookups'!$A9&amp;'Intermediate Lookups'!B$1,$A$372, ""))</f>
        <v/>
      </c>
      <c r="B380" s="10" t="str">
        <f>IF($A$372="","",IF(VLOOKUP($A$372,Samples!$A$3:$D$100,2,FALSE)='Intermediate Lookups'!$A9&amp;'Intermediate Lookups'!C$1,$A$372, ""))</f>
        <v/>
      </c>
      <c r="C380" s="10" t="str">
        <f>IF($A$372="","",IF(VLOOKUP($A$372,Samples!$A$3:$D$100,2,FALSE)='Intermediate Lookups'!$A9&amp;'Intermediate Lookups'!D$1,$A$372, ""))</f>
        <v/>
      </c>
      <c r="D380" s="10" t="str">
        <f>IF($A$372="","",IF(VLOOKUP($A$372,Samples!$A$3:$D$100,2,FALSE)='Intermediate Lookups'!$A9&amp;'Intermediate Lookups'!E$1,$A$372, ""))</f>
        <v/>
      </c>
      <c r="E380" s="10" t="str">
        <f>IF($A$372="","",IF(VLOOKUP($A$372,Samples!$A$3:$D$100,2,FALSE)='Intermediate Lookups'!$A9&amp;'Intermediate Lookups'!F$1,$A$372, ""))</f>
        <v/>
      </c>
      <c r="F380" s="10" t="str">
        <f>IF($A$372="","",IF(VLOOKUP($A$372,Samples!$A$3:$D$100,2,FALSE)='Intermediate Lookups'!$A9&amp;'Intermediate Lookups'!G$1,$A$372, ""))</f>
        <v/>
      </c>
      <c r="G380" s="10" t="str">
        <f>IF($A$372="","",IF(VLOOKUP($A$372,Samples!$A$3:$D$100,2,FALSE)='Intermediate Lookups'!$A9&amp;'Intermediate Lookups'!H$1,$A$372, ""))</f>
        <v/>
      </c>
      <c r="H380" s="10" t="str">
        <f>IF($A$372="","",IF(VLOOKUP($A$372,Samples!$A$3:$D$100,2,FALSE)='Intermediate Lookups'!$A9&amp;'Intermediate Lookups'!I$1,$A$372, ""))</f>
        <v/>
      </c>
      <c r="I380" s="10" t="str">
        <f>IF($A$372="","",IF(VLOOKUP($A$372,Samples!$A$3:$D$100,2,FALSE)='Intermediate Lookups'!$A9&amp;'Intermediate Lookups'!J$1,$A$372, ""))</f>
        <v/>
      </c>
      <c r="J380" s="10" t="str">
        <f>IF($A$372="","",IF(VLOOKUP($A$372,Samples!$A$3:$D$100,2,FALSE)='Intermediate Lookups'!$A9&amp;'Intermediate Lookups'!K$1,$A$372, ""))</f>
        <v/>
      </c>
      <c r="K380" s="10" t="str">
        <f>IF($A$372="","",IF(VLOOKUP($A$372,Samples!$A$3:$D$100,2,FALSE)='Intermediate Lookups'!$A9&amp;'Intermediate Lookups'!L$1,$A$372, ""))</f>
        <v/>
      </c>
      <c r="L380" s="10" t="str">
        <f>IF($A$372="","",IF(VLOOKUP($A$372,Samples!$A$3:$D$100,2,FALSE)='Intermediate Lookups'!$A9&amp;'Intermediate Lookups'!M$1,$A$372, ""))</f>
        <v/>
      </c>
    </row>
    <row r="382" spans="1:12" x14ac:dyDescent="0.25">
      <c r="A382" t="str">
        <f>IF(ISBLANK(Samples!A41),IF(OR(A372="",A372=Samples!$A$100,ISBLANK(Samples!A100)),"",Samples!$A$100),Samples!A41)</f>
        <v/>
      </c>
      <c r="B382" t="str">
        <f>IF(A382="","",VLOOKUP(A382,Samples!$A$3:$D$100,4,FALSE))</f>
        <v/>
      </c>
    </row>
    <row r="383" spans="1:12" x14ac:dyDescent="0.25">
      <c r="A383" s="10" t="str">
        <f>IF($A$382="","",IF(VLOOKUP($A$382,Samples!$A$3:$D$100,2,FALSE)='Intermediate Lookups'!$A2&amp;'Intermediate Lookups'!B$1,$A$382, ""))</f>
        <v/>
      </c>
      <c r="B383" s="10" t="str">
        <f>IF($A$382="","",IF(VLOOKUP($A$382,Samples!$A$3:$D$100,2,FALSE)='Intermediate Lookups'!$A2&amp;'Intermediate Lookups'!C$1,$A$382, ""))</f>
        <v/>
      </c>
      <c r="C383" s="10" t="str">
        <f>IF($A$382="","",IF(VLOOKUP($A$382,Samples!$A$3:$D$100,2,FALSE)='Intermediate Lookups'!$A2&amp;'Intermediate Lookups'!D$1,$A$382, ""))</f>
        <v/>
      </c>
      <c r="D383" s="10" t="str">
        <f>IF($A$382="","",IF(VLOOKUP($A$382,Samples!$A$3:$D$100,2,FALSE)='Intermediate Lookups'!$A2&amp;'Intermediate Lookups'!E$1,$A$382, ""))</f>
        <v/>
      </c>
      <c r="E383" s="10" t="str">
        <f>IF($A$382="","",IF(VLOOKUP($A$382,Samples!$A$3:$D$100,2,FALSE)='Intermediate Lookups'!$A2&amp;'Intermediate Lookups'!F$1,$A$382, ""))</f>
        <v/>
      </c>
      <c r="F383" s="10" t="str">
        <f>IF($A$382="","",IF(VLOOKUP($A$382,Samples!$A$3:$D$100,2,FALSE)='Intermediate Lookups'!$A2&amp;'Intermediate Lookups'!G$1,$A$382, ""))</f>
        <v/>
      </c>
      <c r="G383" s="10" t="str">
        <f>IF($A$382="","",IF(VLOOKUP($A$382,Samples!$A$3:$D$100,2,FALSE)='Intermediate Lookups'!$A2&amp;'Intermediate Lookups'!H$1,$A$382, ""))</f>
        <v/>
      </c>
      <c r="H383" s="10" t="str">
        <f>IF($A$382="","",IF(VLOOKUP($A$382,Samples!$A$3:$D$100,2,FALSE)='Intermediate Lookups'!$A2&amp;'Intermediate Lookups'!I$1,$A$382, ""))</f>
        <v/>
      </c>
      <c r="I383" s="10" t="str">
        <f>IF($A$382="","",IF(VLOOKUP($A$382,Samples!$A$3:$D$100,2,FALSE)='Intermediate Lookups'!$A2&amp;'Intermediate Lookups'!J$1,$A$382, ""))</f>
        <v/>
      </c>
      <c r="J383" s="10" t="str">
        <f>IF($A$382="","",IF(VLOOKUP($A$382,Samples!$A$3:$D$100,2,FALSE)='Intermediate Lookups'!$A2&amp;'Intermediate Lookups'!K$1,$A$382, ""))</f>
        <v/>
      </c>
      <c r="K383" s="10" t="str">
        <f>IF($A$382="","",IF(VLOOKUP($A$382,Samples!$A$3:$D$100,2,FALSE)='Intermediate Lookups'!$A2&amp;'Intermediate Lookups'!L$1,$A$382, ""))</f>
        <v/>
      </c>
      <c r="L383" s="10" t="str">
        <f>IF($A$382="","",IF(VLOOKUP($A$382,Samples!$A$3:$D$100,2,FALSE)='Intermediate Lookups'!$A2&amp;'Intermediate Lookups'!M$1,$A$382, ""))</f>
        <v/>
      </c>
    </row>
    <row r="384" spans="1:12" x14ac:dyDescent="0.25">
      <c r="A384" s="10" t="str">
        <f>IF($A$382="","",IF(VLOOKUP($A$382,Samples!$A$3:$D$100,2,FALSE)='Intermediate Lookups'!$A3&amp;'Intermediate Lookups'!B$1,$A$382, ""))</f>
        <v/>
      </c>
      <c r="B384" s="10" t="str">
        <f>IF($A$382="","",IF(VLOOKUP($A$382,Samples!$A$3:$D$100,2,FALSE)='Intermediate Lookups'!$A3&amp;'Intermediate Lookups'!C$1,$A$382, ""))</f>
        <v/>
      </c>
      <c r="C384" s="10" t="str">
        <f>IF($A$382="","",IF(VLOOKUP($A$382,Samples!$A$3:$D$100,2,FALSE)='Intermediate Lookups'!$A3&amp;'Intermediate Lookups'!D$1,$A$382, ""))</f>
        <v/>
      </c>
      <c r="D384" s="10" t="str">
        <f>IF($A$382="","",IF(VLOOKUP($A$382,Samples!$A$3:$D$100,2,FALSE)='Intermediate Lookups'!$A3&amp;'Intermediate Lookups'!E$1,$A$382, ""))</f>
        <v/>
      </c>
      <c r="E384" s="10" t="str">
        <f>IF($A$382="","",IF(VLOOKUP($A$382,Samples!$A$3:$D$100,2,FALSE)='Intermediate Lookups'!$A3&amp;'Intermediate Lookups'!F$1,$A$382, ""))</f>
        <v/>
      </c>
      <c r="F384" s="10" t="str">
        <f>IF($A$382="","",IF(VLOOKUP($A$382,Samples!$A$3:$D$100,2,FALSE)='Intermediate Lookups'!$A3&amp;'Intermediate Lookups'!G$1,$A$382, ""))</f>
        <v/>
      </c>
      <c r="G384" s="10" t="str">
        <f>IF($A$382="","",IF(VLOOKUP($A$382,Samples!$A$3:$D$100,2,FALSE)='Intermediate Lookups'!$A3&amp;'Intermediate Lookups'!H$1,$A$382, ""))</f>
        <v/>
      </c>
      <c r="H384" s="10" t="str">
        <f>IF($A$382="","",IF(VLOOKUP($A$382,Samples!$A$3:$D$100,2,FALSE)='Intermediate Lookups'!$A3&amp;'Intermediate Lookups'!I$1,$A$382, ""))</f>
        <v/>
      </c>
      <c r="I384" s="10" t="str">
        <f>IF($A$382="","",IF(VLOOKUP($A$382,Samples!$A$3:$D$100,2,FALSE)='Intermediate Lookups'!$A3&amp;'Intermediate Lookups'!J$1,$A$382, ""))</f>
        <v/>
      </c>
      <c r="J384" s="10" t="str">
        <f>IF($A$382="","",IF(VLOOKUP($A$382,Samples!$A$3:$D$100,2,FALSE)='Intermediate Lookups'!$A3&amp;'Intermediate Lookups'!K$1,$A$382, ""))</f>
        <v/>
      </c>
      <c r="K384" s="10" t="str">
        <f>IF($A$382="","",IF(VLOOKUP($A$382,Samples!$A$3:$D$100,2,FALSE)='Intermediate Lookups'!$A3&amp;'Intermediate Lookups'!L$1,$A$382, ""))</f>
        <v/>
      </c>
      <c r="L384" s="10" t="str">
        <f>IF($A$382="","",IF(VLOOKUP($A$382,Samples!$A$3:$D$100,2,FALSE)='Intermediate Lookups'!$A3&amp;'Intermediate Lookups'!M$1,$A$382, ""))</f>
        <v/>
      </c>
    </row>
    <row r="385" spans="1:12" x14ac:dyDescent="0.25">
      <c r="A385" s="10" t="str">
        <f>IF($A$382="","",IF(VLOOKUP($A$382,Samples!$A$3:$D$100,2,FALSE)='Intermediate Lookups'!$A4&amp;'Intermediate Lookups'!B$1,$A$382, ""))</f>
        <v/>
      </c>
      <c r="B385" s="10" t="str">
        <f>IF($A$382="","",IF(VLOOKUP($A$382,Samples!$A$3:$D$100,2,FALSE)='Intermediate Lookups'!$A4&amp;'Intermediate Lookups'!C$1,$A$382, ""))</f>
        <v/>
      </c>
      <c r="C385" s="10" t="str">
        <f>IF($A$382="","",IF(VLOOKUP($A$382,Samples!$A$3:$D$100,2,FALSE)='Intermediate Lookups'!$A4&amp;'Intermediate Lookups'!D$1,$A$382, ""))</f>
        <v/>
      </c>
      <c r="D385" s="10" t="str">
        <f>IF($A$382="","",IF(VLOOKUP($A$382,Samples!$A$3:$D$100,2,FALSE)='Intermediate Lookups'!$A4&amp;'Intermediate Lookups'!E$1,$A$382, ""))</f>
        <v/>
      </c>
      <c r="E385" s="10" t="str">
        <f>IF($A$382="","",IF(VLOOKUP($A$382,Samples!$A$3:$D$100,2,FALSE)='Intermediate Lookups'!$A4&amp;'Intermediate Lookups'!F$1,$A$382, ""))</f>
        <v/>
      </c>
      <c r="F385" s="10" t="str">
        <f>IF($A$382="","",IF(VLOOKUP($A$382,Samples!$A$3:$D$100,2,FALSE)='Intermediate Lookups'!$A4&amp;'Intermediate Lookups'!G$1,$A$382, ""))</f>
        <v/>
      </c>
      <c r="G385" s="10" t="str">
        <f>IF($A$382="","",IF(VLOOKUP($A$382,Samples!$A$3:$D$100,2,FALSE)='Intermediate Lookups'!$A4&amp;'Intermediate Lookups'!H$1,$A$382, ""))</f>
        <v/>
      </c>
      <c r="H385" s="10" t="str">
        <f>IF($A$382="","",IF(VLOOKUP($A$382,Samples!$A$3:$D$100,2,FALSE)='Intermediate Lookups'!$A4&amp;'Intermediate Lookups'!I$1,$A$382, ""))</f>
        <v/>
      </c>
      <c r="I385" s="10" t="str">
        <f>IF($A$382="","",IF(VLOOKUP($A$382,Samples!$A$3:$D$100,2,FALSE)='Intermediate Lookups'!$A4&amp;'Intermediate Lookups'!J$1,$A$382, ""))</f>
        <v/>
      </c>
      <c r="J385" s="10" t="str">
        <f>IF($A$382="","",IF(VLOOKUP($A$382,Samples!$A$3:$D$100,2,FALSE)='Intermediate Lookups'!$A4&amp;'Intermediate Lookups'!K$1,$A$382, ""))</f>
        <v/>
      </c>
      <c r="K385" s="10" t="str">
        <f>IF($A$382="","",IF(VLOOKUP($A$382,Samples!$A$3:$D$100,2,FALSE)='Intermediate Lookups'!$A4&amp;'Intermediate Lookups'!L$1,$A$382, ""))</f>
        <v/>
      </c>
      <c r="L385" s="10" t="str">
        <f>IF($A$382="","",IF(VLOOKUP($A$382,Samples!$A$3:$D$100,2,FALSE)='Intermediate Lookups'!$A4&amp;'Intermediate Lookups'!M$1,$A$382, ""))</f>
        <v/>
      </c>
    </row>
    <row r="386" spans="1:12" x14ac:dyDescent="0.25">
      <c r="A386" s="10" t="str">
        <f>IF($A$382="","",IF(VLOOKUP($A$382,Samples!$A$3:$D$100,2,FALSE)='Intermediate Lookups'!$A5&amp;'Intermediate Lookups'!B$1,$A$382, ""))</f>
        <v/>
      </c>
      <c r="B386" s="10" t="str">
        <f>IF($A$382="","",IF(VLOOKUP($A$382,Samples!$A$3:$D$100,2,FALSE)='Intermediate Lookups'!$A5&amp;'Intermediate Lookups'!C$1,$A$382, ""))</f>
        <v/>
      </c>
      <c r="C386" s="10" t="str">
        <f>IF($A$382="","",IF(VLOOKUP($A$382,Samples!$A$3:$D$100,2,FALSE)='Intermediate Lookups'!$A5&amp;'Intermediate Lookups'!D$1,$A$382, ""))</f>
        <v/>
      </c>
      <c r="D386" s="10" t="str">
        <f>IF($A$382="","",IF(VLOOKUP($A$382,Samples!$A$3:$D$100,2,FALSE)='Intermediate Lookups'!$A5&amp;'Intermediate Lookups'!E$1,$A$382, ""))</f>
        <v/>
      </c>
      <c r="E386" s="10" t="str">
        <f>IF($A$382="","",IF(VLOOKUP($A$382,Samples!$A$3:$D$100,2,FALSE)='Intermediate Lookups'!$A5&amp;'Intermediate Lookups'!F$1,$A$382, ""))</f>
        <v/>
      </c>
      <c r="F386" s="10" t="str">
        <f>IF($A$382="","",IF(VLOOKUP($A$382,Samples!$A$3:$D$100,2,FALSE)='Intermediate Lookups'!$A5&amp;'Intermediate Lookups'!G$1,$A$382, ""))</f>
        <v/>
      </c>
      <c r="G386" s="10" t="str">
        <f>IF($A$382="","",IF(VLOOKUP($A$382,Samples!$A$3:$D$100,2,FALSE)='Intermediate Lookups'!$A5&amp;'Intermediate Lookups'!H$1,$A$382, ""))</f>
        <v/>
      </c>
      <c r="H386" s="10" t="str">
        <f>IF($A$382="","",IF(VLOOKUP($A$382,Samples!$A$3:$D$100,2,FALSE)='Intermediate Lookups'!$A5&amp;'Intermediate Lookups'!I$1,$A$382, ""))</f>
        <v/>
      </c>
      <c r="I386" s="10" t="str">
        <f>IF($A$382="","",IF(VLOOKUP($A$382,Samples!$A$3:$D$100,2,FALSE)='Intermediate Lookups'!$A5&amp;'Intermediate Lookups'!J$1,$A$382, ""))</f>
        <v/>
      </c>
      <c r="J386" s="10" t="str">
        <f>IF($A$382="","",IF(VLOOKUP($A$382,Samples!$A$3:$D$100,2,FALSE)='Intermediate Lookups'!$A5&amp;'Intermediate Lookups'!K$1,$A$382, ""))</f>
        <v/>
      </c>
      <c r="K386" s="10" t="str">
        <f>IF($A$382="","",IF(VLOOKUP($A$382,Samples!$A$3:$D$100,2,FALSE)='Intermediate Lookups'!$A5&amp;'Intermediate Lookups'!L$1,$A$382, ""))</f>
        <v/>
      </c>
      <c r="L386" s="10" t="str">
        <f>IF($A$382="","",IF(VLOOKUP($A$382,Samples!$A$3:$D$100,2,FALSE)='Intermediate Lookups'!$A5&amp;'Intermediate Lookups'!M$1,$A$382, ""))</f>
        <v/>
      </c>
    </row>
    <row r="387" spans="1:12" x14ac:dyDescent="0.25">
      <c r="A387" s="10" t="str">
        <f>IF($A$382="","",IF(VLOOKUP($A$382,Samples!$A$3:$D$100,2,FALSE)='Intermediate Lookups'!$A6&amp;'Intermediate Lookups'!B$1,$A$382, ""))</f>
        <v/>
      </c>
      <c r="B387" s="10" t="str">
        <f>IF($A$382="","",IF(VLOOKUP($A$382,Samples!$A$3:$D$100,2,FALSE)='Intermediate Lookups'!$A6&amp;'Intermediate Lookups'!C$1,$A$382, ""))</f>
        <v/>
      </c>
      <c r="C387" s="10" t="str">
        <f>IF($A$382="","",IF(VLOOKUP($A$382,Samples!$A$3:$D$100,2,FALSE)='Intermediate Lookups'!$A6&amp;'Intermediate Lookups'!D$1,$A$382, ""))</f>
        <v/>
      </c>
      <c r="D387" s="10" t="str">
        <f>IF($A$382="","",IF(VLOOKUP($A$382,Samples!$A$3:$D$100,2,FALSE)='Intermediate Lookups'!$A6&amp;'Intermediate Lookups'!E$1,$A$382, ""))</f>
        <v/>
      </c>
      <c r="E387" s="10" t="str">
        <f>IF($A$382="","",IF(VLOOKUP($A$382,Samples!$A$3:$D$100,2,FALSE)='Intermediate Lookups'!$A6&amp;'Intermediate Lookups'!F$1,$A$382, ""))</f>
        <v/>
      </c>
      <c r="F387" s="10" t="str">
        <f>IF($A$382="","",IF(VLOOKUP($A$382,Samples!$A$3:$D$100,2,FALSE)='Intermediate Lookups'!$A6&amp;'Intermediate Lookups'!G$1,$A$382, ""))</f>
        <v/>
      </c>
      <c r="G387" s="10" t="str">
        <f>IF($A$382="","",IF(VLOOKUP($A$382,Samples!$A$3:$D$100,2,FALSE)='Intermediate Lookups'!$A6&amp;'Intermediate Lookups'!H$1,$A$382, ""))</f>
        <v/>
      </c>
      <c r="H387" s="10" t="str">
        <f>IF($A$382="","",IF(VLOOKUP($A$382,Samples!$A$3:$D$100,2,FALSE)='Intermediate Lookups'!$A6&amp;'Intermediate Lookups'!I$1,$A$382, ""))</f>
        <v/>
      </c>
      <c r="I387" s="10" t="str">
        <f>IF($A$382="","",IF(VLOOKUP($A$382,Samples!$A$3:$D$100,2,FALSE)='Intermediate Lookups'!$A6&amp;'Intermediate Lookups'!J$1,$A$382, ""))</f>
        <v/>
      </c>
      <c r="J387" s="10" t="str">
        <f>IF($A$382="","",IF(VLOOKUP($A$382,Samples!$A$3:$D$100,2,FALSE)='Intermediate Lookups'!$A6&amp;'Intermediate Lookups'!K$1,$A$382, ""))</f>
        <v/>
      </c>
      <c r="K387" s="10" t="str">
        <f>IF($A$382="","",IF(VLOOKUP($A$382,Samples!$A$3:$D$100,2,FALSE)='Intermediate Lookups'!$A6&amp;'Intermediate Lookups'!L$1,$A$382, ""))</f>
        <v/>
      </c>
      <c r="L387" s="10" t="str">
        <f>IF($A$382="","",IF(VLOOKUP($A$382,Samples!$A$3:$D$100,2,FALSE)='Intermediate Lookups'!$A6&amp;'Intermediate Lookups'!M$1,$A$382, ""))</f>
        <v/>
      </c>
    </row>
    <row r="388" spans="1:12" x14ac:dyDescent="0.25">
      <c r="A388" s="10" t="str">
        <f>IF($A$382="","",IF(VLOOKUP($A$382,Samples!$A$3:$D$100,2,FALSE)='Intermediate Lookups'!$A7&amp;'Intermediate Lookups'!B$1,$A$382, ""))</f>
        <v/>
      </c>
      <c r="B388" s="10" t="str">
        <f>IF($A$382="","",IF(VLOOKUP($A$382,Samples!$A$3:$D$100,2,FALSE)='Intermediate Lookups'!$A7&amp;'Intermediate Lookups'!C$1,$A$382, ""))</f>
        <v/>
      </c>
      <c r="C388" s="10" t="str">
        <f>IF($A$382="","",IF(VLOOKUP($A$382,Samples!$A$3:$D$100,2,FALSE)='Intermediate Lookups'!$A7&amp;'Intermediate Lookups'!D$1,$A$382, ""))</f>
        <v/>
      </c>
      <c r="D388" s="10" t="str">
        <f>IF($A$382="","",IF(VLOOKUP($A$382,Samples!$A$3:$D$100,2,FALSE)='Intermediate Lookups'!$A7&amp;'Intermediate Lookups'!E$1,$A$382, ""))</f>
        <v/>
      </c>
      <c r="E388" s="10" t="str">
        <f>IF($A$382="","",IF(VLOOKUP($A$382,Samples!$A$3:$D$100,2,FALSE)='Intermediate Lookups'!$A7&amp;'Intermediate Lookups'!F$1,$A$382, ""))</f>
        <v/>
      </c>
      <c r="F388" s="10" t="str">
        <f>IF($A$382="","",IF(VLOOKUP($A$382,Samples!$A$3:$D$100,2,FALSE)='Intermediate Lookups'!$A7&amp;'Intermediate Lookups'!G$1,$A$382, ""))</f>
        <v/>
      </c>
      <c r="G388" s="10" t="str">
        <f>IF($A$382="","",IF(VLOOKUP($A$382,Samples!$A$3:$D$100,2,FALSE)='Intermediate Lookups'!$A7&amp;'Intermediate Lookups'!H$1,$A$382, ""))</f>
        <v/>
      </c>
      <c r="H388" s="10" t="str">
        <f>IF($A$382="","",IF(VLOOKUP($A$382,Samples!$A$3:$D$100,2,FALSE)='Intermediate Lookups'!$A7&amp;'Intermediate Lookups'!I$1,$A$382, ""))</f>
        <v/>
      </c>
      <c r="I388" s="10" t="str">
        <f>IF($A$382="","",IF(VLOOKUP($A$382,Samples!$A$3:$D$100,2,FALSE)='Intermediate Lookups'!$A7&amp;'Intermediate Lookups'!J$1,$A$382, ""))</f>
        <v/>
      </c>
      <c r="J388" s="10" t="str">
        <f>IF($A$382="","",IF(VLOOKUP($A$382,Samples!$A$3:$D$100,2,FALSE)='Intermediate Lookups'!$A7&amp;'Intermediate Lookups'!K$1,$A$382, ""))</f>
        <v/>
      </c>
      <c r="K388" s="10" t="str">
        <f>IF($A$382="","",IF(VLOOKUP($A$382,Samples!$A$3:$D$100,2,FALSE)='Intermediate Lookups'!$A7&amp;'Intermediate Lookups'!L$1,$A$382, ""))</f>
        <v/>
      </c>
      <c r="L388" s="10" t="str">
        <f>IF($A$382="","",IF(VLOOKUP($A$382,Samples!$A$3:$D$100,2,FALSE)='Intermediate Lookups'!$A7&amp;'Intermediate Lookups'!M$1,$A$382, ""))</f>
        <v/>
      </c>
    </row>
    <row r="389" spans="1:12" x14ac:dyDescent="0.25">
      <c r="A389" s="10" t="str">
        <f>IF($A$382="","",IF(VLOOKUP($A$382,Samples!$A$3:$D$100,2,FALSE)='Intermediate Lookups'!$A8&amp;'Intermediate Lookups'!B$1,$A$382, ""))</f>
        <v/>
      </c>
      <c r="B389" s="10" t="str">
        <f>IF($A$382="","",IF(VLOOKUP($A$382,Samples!$A$3:$D$100,2,FALSE)='Intermediate Lookups'!$A8&amp;'Intermediate Lookups'!C$1,$A$382, ""))</f>
        <v/>
      </c>
      <c r="C389" s="10" t="str">
        <f>IF($A$382="","",IF(VLOOKUP($A$382,Samples!$A$3:$D$100,2,FALSE)='Intermediate Lookups'!$A8&amp;'Intermediate Lookups'!D$1,$A$382, ""))</f>
        <v/>
      </c>
      <c r="D389" s="10" t="str">
        <f>IF($A$382="","",IF(VLOOKUP($A$382,Samples!$A$3:$D$100,2,FALSE)='Intermediate Lookups'!$A8&amp;'Intermediate Lookups'!E$1,$A$382, ""))</f>
        <v/>
      </c>
      <c r="E389" s="10" t="str">
        <f>IF($A$382="","",IF(VLOOKUP($A$382,Samples!$A$3:$D$100,2,FALSE)='Intermediate Lookups'!$A8&amp;'Intermediate Lookups'!F$1,$A$382, ""))</f>
        <v/>
      </c>
      <c r="F389" s="10" t="str">
        <f>IF($A$382="","",IF(VLOOKUP($A$382,Samples!$A$3:$D$100,2,FALSE)='Intermediate Lookups'!$A8&amp;'Intermediate Lookups'!G$1,$A$382, ""))</f>
        <v/>
      </c>
      <c r="G389" s="10" t="str">
        <f>IF($A$382="","",IF(VLOOKUP($A$382,Samples!$A$3:$D$100,2,FALSE)='Intermediate Lookups'!$A8&amp;'Intermediate Lookups'!H$1,$A$382, ""))</f>
        <v/>
      </c>
      <c r="H389" s="10" t="str">
        <f>IF($A$382="","",IF(VLOOKUP($A$382,Samples!$A$3:$D$100,2,FALSE)='Intermediate Lookups'!$A8&amp;'Intermediate Lookups'!I$1,$A$382, ""))</f>
        <v/>
      </c>
      <c r="I389" s="10" t="str">
        <f>IF($A$382="","",IF(VLOOKUP($A$382,Samples!$A$3:$D$100,2,FALSE)='Intermediate Lookups'!$A8&amp;'Intermediate Lookups'!J$1,$A$382, ""))</f>
        <v/>
      </c>
      <c r="J389" s="10" t="str">
        <f>IF($A$382="","",IF(VLOOKUP($A$382,Samples!$A$3:$D$100,2,FALSE)='Intermediate Lookups'!$A8&amp;'Intermediate Lookups'!K$1,$A$382, ""))</f>
        <v/>
      </c>
      <c r="K389" s="10" t="str">
        <f>IF($A$382="","",IF(VLOOKUP($A$382,Samples!$A$3:$D$100,2,FALSE)='Intermediate Lookups'!$A8&amp;'Intermediate Lookups'!L$1,$A$382, ""))</f>
        <v/>
      </c>
      <c r="L389" s="10" t="str">
        <f>IF($A$382="","",IF(VLOOKUP($A$382,Samples!$A$3:$D$100,2,FALSE)='Intermediate Lookups'!$A8&amp;'Intermediate Lookups'!M$1,$A$382, ""))</f>
        <v/>
      </c>
    </row>
    <row r="390" spans="1:12" x14ac:dyDescent="0.25">
      <c r="A390" s="10" t="str">
        <f>IF($A$382="","",IF(VLOOKUP($A$382,Samples!$A$3:$D$100,2,FALSE)='Intermediate Lookups'!$A9&amp;'Intermediate Lookups'!B$1,$A$382, ""))</f>
        <v/>
      </c>
      <c r="B390" s="10" t="str">
        <f>IF($A$382="","",IF(VLOOKUP($A$382,Samples!$A$3:$D$100,2,FALSE)='Intermediate Lookups'!$A9&amp;'Intermediate Lookups'!C$1,$A$382, ""))</f>
        <v/>
      </c>
      <c r="C390" s="10" t="str">
        <f>IF($A$382="","",IF(VLOOKUP($A$382,Samples!$A$3:$D$100,2,FALSE)='Intermediate Lookups'!$A9&amp;'Intermediate Lookups'!D$1,$A$382, ""))</f>
        <v/>
      </c>
      <c r="D390" s="10" t="str">
        <f>IF($A$382="","",IF(VLOOKUP($A$382,Samples!$A$3:$D$100,2,FALSE)='Intermediate Lookups'!$A9&amp;'Intermediate Lookups'!E$1,$A$382, ""))</f>
        <v/>
      </c>
      <c r="E390" s="10" t="str">
        <f>IF($A$382="","",IF(VLOOKUP($A$382,Samples!$A$3:$D$100,2,FALSE)='Intermediate Lookups'!$A9&amp;'Intermediate Lookups'!F$1,$A$382, ""))</f>
        <v/>
      </c>
      <c r="F390" s="10" t="str">
        <f>IF($A$382="","",IF(VLOOKUP($A$382,Samples!$A$3:$D$100,2,FALSE)='Intermediate Lookups'!$A9&amp;'Intermediate Lookups'!G$1,$A$382, ""))</f>
        <v/>
      </c>
      <c r="G390" s="10" t="str">
        <f>IF($A$382="","",IF(VLOOKUP($A$382,Samples!$A$3:$D$100,2,FALSE)='Intermediate Lookups'!$A9&amp;'Intermediate Lookups'!H$1,$A$382, ""))</f>
        <v/>
      </c>
      <c r="H390" s="10" t="str">
        <f>IF($A$382="","",IF(VLOOKUP($A$382,Samples!$A$3:$D$100,2,FALSE)='Intermediate Lookups'!$A9&amp;'Intermediate Lookups'!I$1,$A$382, ""))</f>
        <v/>
      </c>
      <c r="I390" s="10" t="str">
        <f>IF($A$382="","",IF(VLOOKUP($A$382,Samples!$A$3:$D$100,2,FALSE)='Intermediate Lookups'!$A9&amp;'Intermediate Lookups'!J$1,$A$382, ""))</f>
        <v/>
      </c>
      <c r="J390" s="10" t="str">
        <f>IF($A$382="","",IF(VLOOKUP($A$382,Samples!$A$3:$D$100,2,FALSE)='Intermediate Lookups'!$A9&amp;'Intermediate Lookups'!K$1,$A$382, ""))</f>
        <v/>
      </c>
      <c r="K390" s="10" t="str">
        <f>IF($A$382="","",IF(VLOOKUP($A$382,Samples!$A$3:$D$100,2,FALSE)='Intermediate Lookups'!$A9&amp;'Intermediate Lookups'!L$1,$A$382, ""))</f>
        <v/>
      </c>
      <c r="L390" s="10" t="str">
        <f>IF($A$382="","",IF(VLOOKUP($A$382,Samples!$A$3:$D$100,2,FALSE)='Intermediate Lookups'!$A9&amp;'Intermediate Lookups'!M$1,$A$382, ""))</f>
        <v/>
      </c>
    </row>
    <row r="392" spans="1:12" x14ac:dyDescent="0.25">
      <c r="A392" t="str">
        <f>IF(ISBLANK(Samples!A42),IF(OR(A382="",A382=Samples!$A$100,ISBLANK(Samples!A100)),"",Samples!$A$100),Samples!A42)</f>
        <v/>
      </c>
      <c r="B392" t="str">
        <f>IF(A392="","",VLOOKUP(A392,Samples!$A$3:$D$100,4,FALSE))</f>
        <v/>
      </c>
    </row>
    <row r="393" spans="1:12" x14ac:dyDescent="0.25">
      <c r="A393" s="10" t="str">
        <f>IF($A$392="","",IF(VLOOKUP($A$392,Samples!$A$3:$D$100,2,FALSE)='Intermediate Lookups'!$A2&amp;'Intermediate Lookups'!B$1,$A$392, ""))</f>
        <v/>
      </c>
      <c r="B393" s="10" t="str">
        <f>IF($A$392="","",IF(VLOOKUP($A$392,Samples!$A$3:$D$100,2,FALSE)='Intermediate Lookups'!$A2&amp;'Intermediate Lookups'!C$1,$A$392, ""))</f>
        <v/>
      </c>
      <c r="C393" s="10" t="str">
        <f>IF($A$392="","",IF(VLOOKUP($A$392,Samples!$A$3:$D$100,2,FALSE)='Intermediate Lookups'!$A2&amp;'Intermediate Lookups'!D$1,$A$392, ""))</f>
        <v/>
      </c>
      <c r="D393" s="10" t="str">
        <f>IF($A$392="","",IF(VLOOKUP($A$392,Samples!$A$3:$D$100,2,FALSE)='Intermediate Lookups'!$A2&amp;'Intermediate Lookups'!E$1,$A$392, ""))</f>
        <v/>
      </c>
      <c r="E393" s="10" t="str">
        <f>IF($A$392="","",IF(VLOOKUP($A$392,Samples!$A$3:$D$100,2,FALSE)='Intermediate Lookups'!$A2&amp;'Intermediate Lookups'!F$1,$A$392, ""))</f>
        <v/>
      </c>
      <c r="F393" s="10" t="str">
        <f>IF($A$392="","",IF(VLOOKUP($A$392,Samples!$A$3:$D$100,2,FALSE)='Intermediate Lookups'!$A2&amp;'Intermediate Lookups'!G$1,$A$392, ""))</f>
        <v/>
      </c>
      <c r="G393" s="10" t="str">
        <f>IF($A$392="","",IF(VLOOKUP($A$392,Samples!$A$3:$D$100,2,FALSE)='Intermediate Lookups'!$A2&amp;'Intermediate Lookups'!H$1,$A$392, ""))</f>
        <v/>
      </c>
      <c r="H393" s="10" t="str">
        <f>IF($A$392="","",IF(VLOOKUP($A$392,Samples!$A$3:$D$100,2,FALSE)='Intermediate Lookups'!$A2&amp;'Intermediate Lookups'!I$1,$A$392, ""))</f>
        <v/>
      </c>
      <c r="I393" s="10" t="str">
        <f>IF($A$392="","",IF(VLOOKUP($A$392,Samples!$A$3:$D$100,2,FALSE)='Intermediate Lookups'!$A2&amp;'Intermediate Lookups'!J$1,$A$392, ""))</f>
        <v/>
      </c>
      <c r="J393" s="10" t="str">
        <f>IF($A$392="","",IF(VLOOKUP($A$392,Samples!$A$3:$D$100,2,FALSE)='Intermediate Lookups'!$A2&amp;'Intermediate Lookups'!K$1,$A$392, ""))</f>
        <v/>
      </c>
      <c r="K393" s="10" t="str">
        <f>IF($A$392="","",IF(VLOOKUP($A$392,Samples!$A$3:$D$100,2,FALSE)='Intermediate Lookups'!$A2&amp;'Intermediate Lookups'!L$1,$A$392, ""))</f>
        <v/>
      </c>
      <c r="L393" s="10" t="str">
        <f>IF($A$392="","",IF(VLOOKUP($A$392,Samples!$A$3:$D$100,2,FALSE)='Intermediate Lookups'!$A2&amp;'Intermediate Lookups'!M$1,$A$392, ""))</f>
        <v/>
      </c>
    </row>
    <row r="394" spans="1:12" x14ac:dyDescent="0.25">
      <c r="A394" s="10" t="str">
        <f>IF($A$392="","",IF(VLOOKUP($A$392,Samples!$A$3:$D$100,2,FALSE)='Intermediate Lookups'!$A3&amp;'Intermediate Lookups'!B$1,$A$392, ""))</f>
        <v/>
      </c>
      <c r="B394" s="10" t="str">
        <f>IF($A$392="","",IF(VLOOKUP($A$392,Samples!$A$3:$D$100,2,FALSE)='Intermediate Lookups'!$A3&amp;'Intermediate Lookups'!C$1,$A$392, ""))</f>
        <v/>
      </c>
      <c r="C394" s="10" t="str">
        <f>IF($A$392="","",IF(VLOOKUP($A$392,Samples!$A$3:$D$100,2,FALSE)='Intermediate Lookups'!$A3&amp;'Intermediate Lookups'!D$1,$A$392, ""))</f>
        <v/>
      </c>
      <c r="D394" s="10" t="str">
        <f>IF($A$392="","",IF(VLOOKUP($A$392,Samples!$A$3:$D$100,2,FALSE)='Intermediate Lookups'!$A3&amp;'Intermediate Lookups'!E$1,$A$392, ""))</f>
        <v/>
      </c>
      <c r="E394" s="10" t="str">
        <f>IF($A$392="","",IF(VLOOKUP($A$392,Samples!$A$3:$D$100,2,FALSE)='Intermediate Lookups'!$A3&amp;'Intermediate Lookups'!F$1,$A$392, ""))</f>
        <v/>
      </c>
      <c r="F394" s="10" t="str">
        <f>IF($A$392="","",IF(VLOOKUP($A$392,Samples!$A$3:$D$100,2,FALSE)='Intermediate Lookups'!$A3&amp;'Intermediate Lookups'!G$1,$A$392, ""))</f>
        <v/>
      </c>
      <c r="G394" s="10" t="str">
        <f>IF($A$392="","",IF(VLOOKUP($A$392,Samples!$A$3:$D$100,2,FALSE)='Intermediate Lookups'!$A3&amp;'Intermediate Lookups'!H$1,$A$392, ""))</f>
        <v/>
      </c>
      <c r="H394" s="10" t="str">
        <f>IF($A$392="","",IF(VLOOKUP($A$392,Samples!$A$3:$D$100,2,FALSE)='Intermediate Lookups'!$A3&amp;'Intermediate Lookups'!I$1,$A$392, ""))</f>
        <v/>
      </c>
      <c r="I394" s="10" t="str">
        <f>IF($A$392="","",IF(VLOOKUP($A$392,Samples!$A$3:$D$100,2,FALSE)='Intermediate Lookups'!$A3&amp;'Intermediate Lookups'!J$1,$A$392, ""))</f>
        <v/>
      </c>
      <c r="J394" s="10" t="str">
        <f>IF($A$392="","",IF(VLOOKUP($A$392,Samples!$A$3:$D$100,2,FALSE)='Intermediate Lookups'!$A3&amp;'Intermediate Lookups'!K$1,$A$392, ""))</f>
        <v/>
      </c>
      <c r="K394" s="10" t="str">
        <f>IF($A$392="","",IF(VLOOKUP($A$392,Samples!$A$3:$D$100,2,FALSE)='Intermediate Lookups'!$A3&amp;'Intermediate Lookups'!L$1,$A$392, ""))</f>
        <v/>
      </c>
      <c r="L394" s="10" t="str">
        <f>IF($A$392="","",IF(VLOOKUP($A$392,Samples!$A$3:$D$100,2,FALSE)='Intermediate Lookups'!$A3&amp;'Intermediate Lookups'!M$1,$A$392, ""))</f>
        <v/>
      </c>
    </row>
    <row r="395" spans="1:12" x14ac:dyDescent="0.25">
      <c r="A395" s="10" t="str">
        <f>IF($A$392="","",IF(VLOOKUP($A$392,Samples!$A$3:$D$100,2,FALSE)='Intermediate Lookups'!$A4&amp;'Intermediate Lookups'!B$1,$A$392, ""))</f>
        <v/>
      </c>
      <c r="B395" s="10" t="str">
        <f>IF($A$392="","",IF(VLOOKUP($A$392,Samples!$A$3:$D$100,2,FALSE)='Intermediate Lookups'!$A4&amp;'Intermediate Lookups'!C$1,$A$392, ""))</f>
        <v/>
      </c>
      <c r="C395" s="10" t="str">
        <f>IF($A$392="","",IF(VLOOKUP($A$392,Samples!$A$3:$D$100,2,FALSE)='Intermediate Lookups'!$A4&amp;'Intermediate Lookups'!D$1,$A$392, ""))</f>
        <v/>
      </c>
      <c r="D395" s="10" t="str">
        <f>IF($A$392="","",IF(VLOOKUP($A$392,Samples!$A$3:$D$100,2,FALSE)='Intermediate Lookups'!$A4&amp;'Intermediate Lookups'!E$1,$A$392, ""))</f>
        <v/>
      </c>
      <c r="E395" s="10" t="str">
        <f>IF($A$392="","",IF(VLOOKUP($A$392,Samples!$A$3:$D$100,2,FALSE)='Intermediate Lookups'!$A4&amp;'Intermediate Lookups'!F$1,$A$392, ""))</f>
        <v/>
      </c>
      <c r="F395" s="10" t="str">
        <f>IF($A$392="","",IF(VLOOKUP($A$392,Samples!$A$3:$D$100,2,FALSE)='Intermediate Lookups'!$A4&amp;'Intermediate Lookups'!G$1,$A$392, ""))</f>
        <v/>
      </c>
      <c r="G395" s="10" t="str">
        <f>IF($A$392="","",IF(VLOOKUP($A$392,Samples!$A$3:$D$100,2,FALSE)='Intermediate Lookups'!$A4&amp;'Intermediate Lookups'!H$1,$A$392, ""))</f>
        <v/>
      </c>
      <c r="H395" s="10" t="str">
        <f>IF($A$392="","",IF(VLOOKUP($A$392,Samples!$A$3:$D$100,2,FALSE)='Intermediate Lookups'!$A4&amp;'Intermediate Lookups'!I$1,$A$392, ""))</f>
        <v/>
      </c>
      <c r="I395" s="10" t="str">
        <f>IF($A$392="","",IF(VLOOKUP($A$392,Samples!$A$3:$D$100,2,FALSE)='Intermediate Lookups'!$A4&amp;'Intermediate Lookups'!J$1,$A$392, ""))</f>
        <v/>
      </c>
      <c r="J395" s="10" t="str">
        <f>IF($A$392="","",IF(VLOOKUP($A$392,Samples!$A$3:$D$100,2,FALSE)='Intermediate Lookups'!$A4&amp;'Intermediate Lookups'!K$1,$A$392, ""))</f>
        <v/>
      </c>
      <c r="K395" s="10" t="str">
        <f>IF($A$392="","",IF(VLOOKUP($A$392,Samples!$A$3:$D$100,2,FALSE)='Intermediate Lookups'!$A4&amp;'Intermediate Lookups'!L$1,$A$392, ""))</f>
        <v/>
      </c>
      <c r="L395" s="10" t="str">
        <f>IF($A$392="","",IF(VLOOKUP($A$392,Samples!$A$3:$D$100,2,FALSE)='Intermediate Lookups'!$A4&amp;'Intermediate Lookups'!M$1,$A$392, ""))</f>
        <v/>
      </c>
    </row>
    <row r="396" spans="1:12" x14ac:dyDescent="0.25">
      <c r="A396" s="10" t="str">
        <f>IF($A$392="","",IF(VLOOKUP($A$392,Samples!$A$3:$D$100,2,FALSE)='Intermediate Lookups'!$A5&amp;'Intermediate Lookups'!B$1,$A$392, ""))</f>
        <v/>
      </c>
      <c r="B396" s="10" t="str">
        <f>IF($A$392="","",IF(VLOOKUP($A$392,Samples!$A$3:$D$100,2,FALSE)='Intermediate Lookups'!$A5&amp;'Intermediate Lookups'!C$1,$A$392, ""))</f>
        <v/>
      </c>
      <c r="C396" s="10" t="str">
        <f>IF($A$392="","",IF(VLOOKUP($A$392,Samples!$A$3:$D$100,2,FALSE)='Intermediate Lookups'!$A5&amp;'Intermediate Lookups'!D$1,$A$392, ""))</f>
        <v/>
      </c>
      <c r="D396" s="10" t="str">
        <f>IF($A$392="","",IF(VLOOKUP($A$392,Samples!$A$3:$D$100,2,FALSE)='Intermediate Lookups'!$A5&amp;'Intermediate Lookups'!E$1,$A$392, ""))</f>
        <v/>
      </c>
      <c r="E396" s="10" t="str">
        <f>IF($A$392="","",IF(VLOOKUP($A$392,Samples!$A$3:$D$100,2,FALSE)='Intermediate Lookups'!$A5&amp;'Intermediate Lookups'!F$1,$A$392, ""))</f>
        <v/>
      </c>
      <c r="F396" s="10" t="str">
        <f>IF($A$392="","",IF(VLOOKUP($A$392,Samples!$A$3:$D$100,2,FALSE)='Intermediate Lookups'!$A5&amp;'Intermediate Lookups'!G$1,$A$392, ""))</f>
        <v/>
      </c>
      <c r="G396" s="10" t="str">
        <f>IF($A$392="","",IF(VLOOKUP($A$392,Samples!$A$3:$D$100,2,FALSE)='Intermediate Lookups'!$A5&amp;'Intermediate Lookups'!H$1,$A$392, ""))</f>
        <v/>
      </c>
      <c r="H396" s="10" t="str">
        <f>IF($A$392="","",IF(VLOOKUP($A$392,Samples!$A$3:$D$100,2,FALSE)='Intermediate Lookups'!$A5&amp;'Intermediate Lookups'!I$1,$A$392, ""))</f>
        <v/>
      </c>
      <c r="I396" s="10" t="str">
        <f>IF($A$392="","",IF(VLOOKUP($A$392,Samples!$A$3:$D$100,2,FALSE)='Intermediate Lookups'!$A5&amp;'Intermediate Lookups'!J$1,$A$392, ""))</f>
        <v/>
      </c>
      <c r="J396" s="10" t="str">
        <f>IF($A$392="","",IF(VLOOKUP($A$392,Samples!$A$3:$D$100,2,FALSE)='Intermediate Lookups'!$A5&amp;'Intermediate Lookups'!K$1,$A$392, ""))</f>
        <v/>
      </c>
      <c r="K396" s="10" t="str">
        <f>IF($A$392="","",IF(VLOOKUP($A$392,Samples!$A$3:$D$100,2,FALSE)='Intermediate Lookups'!$A5&amp;'Intermediate Lookups'!L$1,$A$392, ""))</f>
        <v/>
      </c>
      <c r="L396" s="10" t="str">
        <f>IF($A$392="","",IF(VLOOKUP($A$392,Samples!$A$3:$D$100,2,FALSE)='Intermediate Lookups'!$A5&amp;'Intermediate Lookups'!M$1,$A$392, ""))</f>
        <v/>
      </c>
    </row>
    <row r="397" spans="1:12" x14ac:dyDescent="0.25">
      <c r="A397" s="10" t="str">
        <f>IF($A$392="","",IF(VLOOKUP($A$392,Samples!$A$3:$D$100,2,FALSE)='Intermediate Lookups'!$A6&amp;'Intermediate Lookups'!B$1,$A$392, ""))</f>
        <v/>
      </c>
      <c r="B397" s="10" t="str">
        <f>IF($A$392="","",IF(VLOOKUP($A$392,Samples!$A$3:$D$100,2,FALSE)='Intermediate Lookups'!$A6&amp;'Intermediate Lookups'!C$1,$A$392, ""))</f>
        <v/>
      </c>
      <c r="C397" s="10" t="str">
        <f>IF($A$392="","",IF(VLOOKUP($A$392,Samples!$A$3:$D$100,2,FALSE)='Intermediate Lookups'!$A6&amp;'Intermediate Lookups'!D$1,$A$392, ""))</f>
        <v/>
      </c>
      <c r="D397" s="10" t="str">
        <f>IF($A$392="","",IF(VLOOKUP($A$392,Samples!$A$3:$D$100,2,FALSE)='Intermediate Lookups'!$A6&amp;'Intermediate Lookups'!E$1,$A$392, ""))</f>
        <v/>
      </c>
      <c r="E397" s="10" t="str">
        <f>IF($A$392="","",IF(VLOOKUP($A$392,Samples!$A$3:$D$100,2,FALSE)='Intermediate Lookups'!$A6&amp;'Intermediate Lookups'!F$1,$A$392, ""))</f>
        <v/>
      </c>
      <c r="F397" s="10" t="str">
        <f>IF($A$392="","",IF(VLOOKUP($A$392,Samples!$A$3:$D$100,2,FALSE)='Intermediate Lookups'!$A6&amp;'Intermediate Lookups'!G$1,$A$392, ""))</f>
        <v/>
      </c>
      <c r="G397" s="10" t="str">
        <f>IF($A$392="","",IF(VLOOKUP($A$392,Samples!$A$3:$D$100,2,FALSE)='Intermediate Lookups'!$A6&amp;'Intermediate Lookups'!H$1,$A$392, ""))</f>
        <v/>
      </c>
      <c r="H397" s="10" t="str">
        <f>IF($A$392="","",IF(VLOOKUP($A$392,Samples!$A$3:$D$100,2,FALSE)='Intermediate Lookups'!$A6&amp;'Intermediate Lookups'!I$1,$A$392, ""))</f>
        <v/>
      </c>
      <c r="I397" s="10" t="str">
        <f>IF($A$392="","",IF(VLOOKUP($A$392,Samples!$A$3:$D$100,2,FALSE)='Intermediate Lookups'!$A6&amp;'Intermediate Lookups'!J$1,$A$392, ""))</f>
        <v/>
      </c>
      <c r="J397" s="10" t="str">
        <f>IF($A$392="","",IF(VLOOKUP($A$392,Samples!$A$3:$D$100,2,FALSE)='Intermediate Lookups'!$A6&amp;'Intermediate Lookups'!K$1,$A$392, ""))</f>
        <v/>
      </c>
      <c r="K397" s="10" t="str">
        <f>IF($A$392="","",IF(VLOOKUP($A$392,Samples!$A$3:$D$100,2,FALSE)='Intermediate Lookups'!$A6&amp;'Intermediate Lookups'!L$1,$A$392, ""))</f>
        <v/>
      </c>
      <c r="L397" s="10" t="str">
        <f>IF($A$392="","",IF(VLOOKUP($A$392,Samples!$A$3:$D$100,2,FALSE)='Intermediate Lookups'!$A6&amp;'Intermediate Lookups'!M$1,$A$392, ""))</f>
        <v/>
      </c>
    </row>
    <row r="398" spans="1:12" x14ac:dyDescent="0.25">
      <c r="A398" s="10" t="str">
        <f>IF($A$392="","",IF(VLOOKUP($A$392,Samples!$A$3:$D$100,2,FALSE)='Intermediate Lookups'!$A7&amp;'Intermediate Lookups'!B$1,$A$392, ""))</f>
        <v/>
      </c>
      <c r="B398" s="10" t="str">
        <f>IF($A$392="","",IF(VLOOKUP($A$392,Samples!$A$3:$D$100,2,FALSE)='Intermediate Lookups'!$A7&amp;'Intermediate Lookups'!C$1,$A$392, ""))</f>
        <v/>
      </c>
      <c r="C398" s="10" t="str">
        <f>IF($A$392="","",IF(VLOOKUP($A$392,Samples!$A$3:$D$100,2,FALSE)='Intermediate Lookups'!$A7&amp;'Intermediate Lookups'!D$1,$A$392, ""))</f>
        <v/>
      </c>
      <c r="D398" s="10" t="str">
        <f>IF($A$392="","",IF(VLOOKUP($A$392,Samples!$A$3:$D$100,2,FALSE)='Intermediate Lookups'!$A7&amp;'Intermediate Lookups'!E$1,$A$392, ""))</f>
        <v/>
      </c>
      <c r="E398" s="10" t="str">
        <f>IF($A$392="","",IF(VLOOKUP($A$392,Samples!$A$3:$D$100,2,FALSE)='Intermediate Lookups'!$A7&amp;'Intermediate Lookups'!F$1,$A$392, ""))</f>
        <v/>
      </c>
      <c r="F398" s="10" t="str">
        <f>IF($A$392="","",IF(VLOOKUP($A$392,Samples!$A$3:$D$100,2,FALSE)='Intermediate Lookups'!$A7&amp;'Intermediate Lookups'!G$1,$A$392, ""))</f>
        <v/>
      </c>
      <c r="G398" s="10" t="str">
        <f>IF($A$392="","",IF(VLOOKUP($A$392,Samples!$A$3:$D$100,2,FALSE)='Intermediate Lookups'!$A7&amp;'Intermediate Lookups'!H$1,$A$392, ""))</f>
        <v/>
      </c>
      <c r="H398" s="10" t="str">
        <f>IF($A$392="","",IF(VLOOKUP($A$392,Samples!$A$3:$D$100,2,FALSE)='Intermediate Lookups'!$A7&amp;'Intermediate Lookups'!I$1,$A$392, ""))</f>
        <v/>
      </c>
      <c r="I398" s="10" t="str">
        <f>IF($A$392="","",IF(VLOOKUP($A$392,Samples!$A$3:$D$100,2,FALSE)='Intermediate Lookups'!$A7&amp;'Intermediate Lookups'!J$1,$A$392, ""))</f>
        <v/>
      </c>
      <c r="J398" s="10" t="str">
        <f>IF($A$392="","",IF(VLOOKUP($A$392,Samples!$A$3:$D$100,2,FALSE)='Intermediate Lookups'!$A7&amp;'Intermediate Lookups'!K$1,$A$392, ""))</f>
        <v/>
      </c>
      <c r="K398" s="10" t="str">
        <f>IF($A$392="","",IF(VLOOKUP($A$392,Samples!$A$3:$D$100,2,FALSE)='Intermediate Lookups'!$A7&amp;'Intermediate Lookups'!L$1,$A$392, ""))</f>
        <v/>
      </c>
      <c r="L398" s="10" t="str">
        <f>IF($A$392="","",IF(VLOOKUP($A$392,Samples!$A$3:$D$100,2,FALSE)='Intermediate Lookups'!$A7&amp;'Intermediate Lookups'!M$1,$A$392, ""))</f>
        <v/>
      </c>
    </row>
    <row r="399" spans="1:12" x14ac:dyDescent="0.25">
      <c r="A399" s="10" t="str">
        <f>IF($A$392="","",IF(VLOOKUP($A$392,Samples!$A$3:$D$100,2,FALSE)='Intermediate Lookups'!$A8&amp;'Intermediate Lookups'!B$1,$A$392, ""))</f>
        <v/>
      </c>
      <c r="B399" s="10" t="str">
        <f>IF($A$392="","",IF(VLOOKUP($A$392,Samples!$A$3:$D$100,2,FALSE)='Intermediate Lookups'!$A8&amp;'Intermediate Lookups'!C$1,$A$392, ""))</f>
        <v/>
      </c>
      <c r="C399" s="10" t="str">
        <f>IF($A$392="","",IF(VLOOKUP($A$392,Samples!$A$3:$D$100,2,FALSE)='Intermediate Lookups'!$A8&amp;'Intermediate Lookups'!D$1,$A$392, ""))</f>
        <v/>
      </c>
      <c r="D399" s="10" t="str">
        <f>IF($A$392="","",IF(VLOOKUP($A$392,Samples!$A$3:$D$100,2,FALSE)='Intermediate Lookups'!$A8&amp;'Intermediate Lookups'!E$1,$A$392, ""))</f>
        <v/>
      </c>
      <c r="E399" s="10" t="str">
        <f>IF($A$392="","",IF(VLOOKUP($A$392,Samples!$A$3:$D$100,2,FALSE)='Intermediate Lookups'!$A8&amp;'Intermediate Lookups'!F$1,$A$392, ""))</f>
        <v/>
      </c>
      <c r="F399" s="10" t="str">
        <f>IF($A$392="","",IF(VLOOKUP($A$392,Samples!$A$3:$D$100,2,FALSE)='Intermediate Lookups'!$A8&amp;'Intermediate Lookups'!G$1,$A$392, ""))</f>
        <v/>
      </c>
      <c r="G399" s="10" t="str">
        <f>IF($A$392="","",IF(VLOOKUP($A$392,Samples!$A$3:$D$100,2,FALSE)='Intermediate Lookups'!$A8&amp;'Intermediate Lookups'!H$1,$A$392, ""))</f>
        <v/>
      </c>
      <c r="H399" s="10" t="str">
        <f>IF($A$392="","",IF(VLOOKUP($A$392,Samples!$A$3:$D$100,2,FALSE)='Intermediate Lookups'!$A8&amp;'Intermediate Lookups'!I$1,$A$392, ""))</f>
        <v/>
      </c>
      <c r="I399" s="10" t="str">
        <f>IF($A$392="","",IF(VLOOKUP($A$392,Samples!$A$3:$D$100,2,FALSE)='Intermediate Lookups'!$A8&amp;'Intermediate Lookups'!J$1,$A$392, ""))</f>
        <v/>
      </c>
      <c r="J399" s="10" t="str">
        <f>IF($A$392="","",IF(VLOOKUP($A$392,Samples!$A$3:$D$100,2,FALSE)='Intermediate Lookups'!$A8&amp;'Intermediate Lookups'!K$1,$A$392, ""))</f>
        <v/>
      </c>
      <c r="K399" s="10" t="str">
        <f>IF($A$392="","",IF(VLOOKUP($A$392,Samples!$A$3:$D$100,2,FALSE)='Intermediate Lookups'!$A8&amp;'Intermediate Lookups'!L$1,$A$392, ""))</f>
        <v/>
      </c>
      <c r="L399" s="10" t="str">
        <f>IF($A$392="","",IF(VLOOKUP($A$392,Samples!$A$3:$D$100,2,FALSE)='Intermediate Lookups'!$A8&amp;'Intermediate Lookups'!M$1,$A$392, ""))</f>
        <v/>
      </c>
    </row>
    <row r="400" spans="1:12" x14ac:dyDescent="0.25">
      <c r="A400" s="10" t="str">
        <f>IF($A$392="","",IF(VLOOKUP($A$392,Samples!$A$3:$D$100,2,FALSE)='Intermediate Lookups'!$A9&amp;'Intermediate Lookups'!B$1,$A$392, ""))</f>
        <v/>
      </c>
      <c r="B400" s="10" t="str">
        <f>IF($A$392="","",IF(VLOOKUP($A$392,Samples!$A$3:$D$100,2,FALSE)='Intermediate Lookups'!$A9&amp;'Intermediate Lookups'!C$1,$A$392, ""))</f>
        <v/>
      </c>
      <c r="C400" s="10" t="str">
        <f>IF($A$392="","",IF(VLOOKUP($A$392,Samples!$A$3:$D$100,2,FALSE)='Intermediate Lookups'!$A9&amp;'Intermediate Lookups'!D$1,$A$392, ""))</f>
        <v/>
      </c>
      <c r="D400" s="10" t="str">
        <f>IF($A$392="","",IF(VLOOKUP($A$392,Samples!$A$3:$D$100,2,FALSE)='Intermediate Lookups'!$A9&amp;'Intermediate Lookups'!E$1,$A$392, ""))</f>
        <v/>
      </c>
      <c r="E400" s="10" t="str">
        <f>IF($A$392="","",IF(VLOOKUP($A$392,Samples!$A$3:$D$100,2,FALSE)='Intermediate Lookups'!$A9&amp;'Intermediate Lookups'!F$1,$A$392, ""))</f>
        <v/>
      </c>
      <c r="F400" s="10" t="str">
        <f>IF($A$392="","",IF(VLOOKUP($A$392,Samples!$A$3:$D$100,2,FALSE)='Intermediate Lookups'!$A9&amp;'Intermediate Lookups'!G$1,$A$392, ""))</f>
        <v/>
      </c>
      <c r="G400" s="10" t="str">
        <f>IF($A$392="","",IF(VLOOKUP($A$392,Samples!$A$3:$D$100,2,FALSE)='Intermediate Lookups'!$A9&amp;'Intermediate Lookups'!H$1,$A$392, ""))</f>
        <v/>
      </c>
      <c r="H400" s="10" t="str">
        <f>IF($A$392="","",IF(VLOOKUP($A$392,Samples!$A$3:$D$100,2,FALSE)='Intermediate Lookups'!$A9&amp;'Intermediate Lookups'!I$1,$A$392, ""))</f>
        <v/>
      </c>
      <c r="I400" s="10" t="str">
        <f>IF($A$392="","",IF(VLOOKUP($A$392,Samples!$A$3:$D$100,2,FALSE)='Intermediate Lookups'!$A9&amp;'Intermediate Lookups'!J$1,$A$392, ""))</f>
        <v/>
      </c>
      <c r="J400" s="10" t="str">
        <f>IF($A$392="","",IF(VLOOKUP($A$392,Samples!$A$3:$D$100,2,FALSE)='Intermediate Lookups'!$A9&amp;'Intermediate Lookups'!K$1,$A$392, ""))</f>
        <v/>
      </c>
      <c r="K400" s="10" t="str">
        <f>IF($A$392="","",IF(VLOOKUP($A$392,Samples!$A$3:$D$100,2,FALSE)='Intermediate Lookups'!$A9&amp;'Intermediate Lookups'!L$1,$A$392, ""))</f>
        <v/>
      </c>
      <c r="L400" s="10" t="str">
        <f>IF($A$392="","",IF(VLOOKUP($A$392,Samples!$A$3:$D$100,2,FALSE)='Intermediate Lookups'!$A9&amp;'Intermediate Lookups'!M$1,$A$392, ""))</f>
        <v/>
      </c>
    </row>
    <row r="402" spans="1:12" x14ac:dyDescent="0.25">
      <c r="A402" t="str">
        <f>IF(ISBLANK(Samples!A43),IF(OR(A392="",A392=Samples!$A$100,ISBLANK(Samples!A100)),"",Samples!$A$100),Samples!A43)</f>
        <v/>
      </c>
      <c r="B402" t="str">
        <f>IF(A402="","",VLOOKUP(A402,Samples!$A$3:$D$100,4,FALSE))</f>
        <v/>
      </c>
    </row>
    <row r="403" spans="1:12" x14ac:dyDescent="0.25">
      <c r="A403" s="10" t="str">
        <f>IF($A$402="","",IF(VLOOKUP($A$402,Samples!$A$3:$D$100,2,FALSE)='Intermediate Lookups'!$A2&amp;'Intermediate Lookups'!B$1,$A$402, ""))</f>
        <v/>
      </c>
      <c r="B403" s="10" t="str">
        <f>IF($A$402="","",IF(VLOOKUP($A$402,Samples!$A$3:$D$100,2,FALSE)='Intermediate Lookups'!$A2&amp;'Intermediate Lookups'!C$1,$A$402, ""))</f>
        <v/>
      </c>
      <c r="C403" s="10" t="str">
        <f>IF($A$402="","",IF(VLOOKUP($A$402,Samples!$A$3:$D$100,2,FALSE)='Intermediate Lookups'!$A2&amp;'Intermediate Lookups'!D$1,$A$402, ""))</f>
        <v/>
      </c>
      <c r="D403" s="10" t="str">
        <f>IF($A$402="","",IF(VLOOKUP($A$402,Samples!$A$3:$D$100,2,FALSE)='Intermediate Lookups'!$A2&amp;'Intermediate Lookups'!E$1,$A$402, ""))</f>
        <v/>
      </c>
      <c r="E403" s="10" t="str">
        <f>IF($A$402="","",IF(VLOOKUP($A$402,Samples!$A$3:$D$100,2,FALSE)='Intermediate Lookups'!$A2&amp;'Intermediate Lookups'!F$1,$A$402, ""))</f>
        <v/>
      </c>
      <c r="F403" s="10" t="str">
        <f>IF($A$402="","",IF(VLOOKUP($A$402,Samples!$A$3:$D$100,2,FALSE)='Intermediate Lookups'!$A2&amp;'Intermediate Lookups'!G$1,$A$402, ""))</f>
        <v/>
      </c>
      <c r="G403" s="10" t="str">
        <f>IF($A$402="","",IF(VLOOKUP($A$402,Samples!$A$3:$D$100,2,FALSE)='Intermediate Lookups'!$A2&amp;'Intermediate Lookups'!H$1,$A$402, ""))</f>
        <v/>
      </c>
      <c r="H403" s="10" t="str">
        <f>IF($A$402="","",IF(VLOOKUP($A$402,Samples!$A$3:$D$100,2,FALSE)='Intermediate Lookups'!$A2&amp;'Intermediate Lookups'!I$1,$A$402, ""))</f>
        <v/>
      </c>
      <c r="I403" s="10" t="str">
        <f>IF($A$402="","",IF(VLOOKUP($A$402,Samples!$A$3:$D$100,2,FALSE)='Intermediate Lookups'!$A2&amp;'Intermediate Lookups'!J$1,$A$402, ""))</f>
        <v/>
      </c>
      <c r="J403" s="10" t="str">
        <f>IF($A$402="","",IF(VLOOKUP($A$402,Samples!$A$3:$D$100,2,FALSE)='Intermediate Lookups'!$A2&amp;'Intermediate Lookups'!K$1,$A$402, ""))</f>
        <v/>
      </c>
      <c r="K403" s="10" t="str">
        <f>IF($A$402="","",IF(VLOOKUP($A$402,Samples!$A$3:$D$100,2,FALSE)='Intermediate Lookups'!$A2&amp;'Intermediate Lookups'!L$1,$A$402, ""))</f>
        <v/>
      </c>
      <c r="L403" s="10" t="str">
        <f>IF($A$402="","",IF(VLOOKUP($A$402,Samples!$A$3:$D$100,2,FALSE)='Intermediate Lookups'!$A2&amp;'Intermediate Lookups'!M$1,$A$402, ""))</f>
        <v/>
      </c>
    </row>
    <row r="404" spans="1:12" x14ac:dyDescent="0.25">
      <c r="A404" s="10" t="str">
        <f>IF($A$402="","",IF(VLOOKUP($A$402,Samples!$A$3:$D$100,2,FALSE)='Intermediate Lookups'!$A3&amp;'Intermediate Lookups'!B$1,$A$402, ""))</f>
        <v/>
      </c>
      <c r="B404" s="10" t="str">
        <f>IF($A$402="","",IF(VLOOKUP($A$402,Samples!$A$3:$D$100,2,FALSE)='Intermediate Lookups'!$A3&amp;'Intermediate Lookups'!C$1,$A$402, ""))</f>
        <v/>
      </c>
      <c r="C404" s="10" t="str">
        <f>IF($A$402="","",IF(VLOOKUP($A$402,Samples!$A$3:$D$100,2,FALSE)='Intermediate Lookups'!$A3&amp;'Intermediate Lookups'!D$1,$A$402, ""))</f>
        <v/>
      </c>
      <c r="D404" s="10" t="str">
        <f>IF($A$402="","",IF(VLOOKUP($A$402,Samples!$A$3:$D$100,2,FALSE)='Intermediate Lookups'!$A3&amp;'Intermediate Lookups'!E$1,$A$402, ""))</f>
        <v/>
      </c>
      <c r="E404" s="10" t="str">
        <f>IF($A$402="","",IF(VLOOKUP($A$402,Samples!$A$3:$D$100,2,FALSE)='Intermediate Lookups'!$A3&amp;'Intermediate Lookups'!F$1,$A$402, ""))</f>
        <v/>
      </c>
      <c r="F404" s="10" t="str">
        <f>IF($A$402="","",IF(VLOOKUP($A$402,Samples!$A$3:$D$100,2,FALSE)='Intermediate Lookups'!$A3&amp;'Intermediate Lookups'!G$1,$A$402, ""))</f>
        <v/>
      </c>
      <c r="G404" s="10" t="str">
        <f>IF($A$402="","",IF(VLOOKUP($A$402,Samples!$A$3:$D$100,2,FALSE)='Intermediate Lookups'!$A3&amp;'Intermediate Lookups'!H$1,$A$402, ""))</f>
        <v/>
      </c>
      <c r="H404" s="10" t="str">
        <f>IF($A$402="","",IF(VLOOKUP($A$402,Samples!$A$3:$D$100,2,FALSE)='Intermediate Lookups'!$A3&amp;'Intermediate Lookups'!I$1,$A$402, ""))</f>
        <v/>
      </c>
      <c r="I404" s="10" t="str">
        <f>IF($A$402="","",IF(VLOOKUP($A$402,Samples!$A$3:$D$100,2,FALSE)='Intermediate Lookups'!$A3&amp;'Intermediate Lookups'!J$1,$A$402, ""))</f>
        <v/>
      </c>
      <c r="J404" s="10" t="str">
        <f>IF($A$402="","",IF(VLOOKUP($A$402,Samples!$A$3:$D$100,2,FALSE)='Intermediate Lookups'!$A3&amp;'Intermediate Lookups'!K$1,$A$402, ""))</f>
        <v/>
      </c>
      <c r="K404" s="10" t="str">
        <f>IF($A$402="","",IF(VLOOKUP($A$402,Samples!$A$3:$D$100,2,FALSE)='Intermediate Lookups'!$A3&amp;'Intermediate Lookups'!L$1,$A$402, ""))</f>
        <v/>
      </c>
      <c r="L404" s="10" t="str">
        <f>IF($A$402="","",IF(VLOOKUP($A$402,Samples!$A$3:$D$100,2,FALSE)='Intermediate Lookups'!$A3&amp;'Intermediate Lookups'!M$1,$A$402, ""))</f>
        <v/>
      </c>
    </row>
    <row r="405" spans="1:12" x14ac:dyDescent="0.25">
      <c r="A405" s="10" t="str">
        <f>IF($A$402="","",IF(VLOOKUP($A$402,Samples!$A$3:$D$100,2,FALSE)='Intermediate Lookups'!$A4&amp;'Intermediate Lookups'!B$1,$A$402, ""))</f>
        <v/>
      </c>
      <c r="B405" s="10" t="str">
        <f>IF($A$402="","",IF(VLOOKUP($A$402,Samples!$A$3:$D$100,2,FALSE)='Intermediate Lookups'!$A4&amp;'Intermediate Lookups'!C$1,$A$402, ""))</f>
        <v/>
      </c>
      <c r="C405" s="10" t="str">
        <f>IF($A$402="","",IF(VLOOKUP($A$402,Samples!$A$3:$D$100,2,FALSE)='Intermediate Lookups'!$A4&amp;'Intermediate Lookups'!D$1,$A$402, ""))</f>
        <v/>
      </c>
      <c r="D405" s="10" t="str">
        <f>IF($A$402="","",IF(VLOOKUP($A$402,Samples!$A$3:$D$100,2,FALSE)='Intermediate Lookups'!$A4&amp;'Intermediate Lookups'!E$1,$A$402, ""))</f>
        <v/>
      </c>
      <c r="E405" s="10" t="str">
        <f>IF($A$402="","",IF(VLOOKUP($A$402,Samples!$A$3:$D$100,2,FALSE)='Intermediate Lookups'!$A4&amp;'Intermediate Lookups'!F$1,$A$402, ""))</f>
        <v/>
      </c>
      <c r="F405" s="10" t="str">
        <f>IF($A$402="","",IF(VLOOKUP($A$402,Samples!$A$3:$D$100,2,FALSE)='Intermediate Lookups'!$A4&amp;'Intermediate Lookups'!G$1,$A$402, ""))</f>
        <v/>
      </c>
      <c r="G405" s="10" t="str">
        <f>IF($A$402="","",IF(VLOOKUP($A$402,Samples!$A$3:$D$100,2,FALSE)='Intermediate Lookups'!$A4&amp;'Intermediate Lookups'!H$1,$A$402, ""))</f>
        <v/>
      </c>
      <c r="H405" s="10" t="str">
        <f>IF($A$402="","",IF(VLOOKUP($A$402,Samples!$A$3:$D$100,2,FALSE)='Intermediate Lookups'!$A4&amp;'Intermediate Lookups'!I$1,$A$402, ""))</f>
        <v/>
      </c>
      <c r="I405" s="10" t="str">
        <f>IF($A$402="","",IF(VLOOKUP($A$402,Samples!$A$3:$D$100,2,FALSE)='Intermediate Lookups'!$A4&amp;'Intermediate Lookups'!J$1,$A$402, ""))</f>
        <v/>
      </c>
      <c r="J405" s="10" t="str">
        <f>IF($A$402="","",IF(VLOOKUP($A$402,Samples!$A$3:$D$100,2,FALSE)='Intermediate Lookups'!$A4&amp;'Intermediate Lookups'!K$1,$A$402, ""))</f>
        <v/>
      </c>
      <c r="K405" s="10" t="str">
        <f>IF($A$402="","",IF(VLOOKUP($A$402,Samples!$A$3:$D$100,2,FALSE)='Intermediate Lookups'!$A4&amp;'Intermediate Lookups'!L$1,$A$402, ""))</f>
        <v/>
      </c>
      <c r="L405" s="10" t="str">
        <f>IF($A$402="","",IF(VLOOKUP($A$402,Samples!$A$3:$D$100,2,FALSE)='Intermediate Lookups'!$A4&amp;'Intermediate Lookups'!M$1,$A$402, ""))</f>
        <v/>
      </c>
    </row>
    <row r="406" spans="1:12" x14ac:dyDescent="0.25">
      <c r="A406" s="10" t="str">
        <f>IF($A$402="","",IF(VLOOKUP($A$402,Samples!$A$3:$D$100,2,FALSE)='Intermediate Lookups'!$A5&amp;'Intermediate Lookups'!B$1,$A$402, ""))</f>
        <v/>
      </c>
      <c r="B406" s="10" t="str">
        <f>IF($A$402="","",IF(VLOOKUP($A$402,Samples!$A$3:$D$100,2,FALSE)='Intermediate Lookups'!$A5&amp;'Intermediate Lookups'!C$1,$A$402, ""))</f>
        <v/>
      </c>
      <c r="C406" s="10" t="str">
        <f>IF($A$402="","",IF(VLOOKUP($A$402,Samples!$A$3:$D$100,2,FALSE)='Intermediate Lookups'!$A5&amp;'Intermediate Lookups'!D$1,$A$402, ""))</f>
        <v/>
      </c>
      <c r="D406" s="10" t="str">
        <f>IF($A$402="","",IF(VLOOKUP($A$402,Samples!$A$3:$D$100,2,FALSE)='Intermediate Lookups'!$A5&amp;'Intermediate Lookups'!E$1,$A$402, ""))</f>
        <v/>
      </c>
      <c r="E406" s="10" t="str">
        <f>IF($A$402="","",IF(VLOOKUP($A$402,Samples!$A$3:$D$100,2,FALSE)='Intermediate Lookups'!$A5&amp;'Intermediate Lookups'!F$1,$A$402, ""))</f>
        <v/>
      </c>
      <c r="F406" s="10" t="str">
        <f>IF($A$402="","",IF(VLOOKUP($A$402,Samples!$A$3:$D$100,2,FALSE)='Intermediate Lookups'!$A5&amp;'Intermediate Lookups'!G$1,$A$402, ""))</f>
        <v/>
      </c>
      <c r="G406" s="10" t="str">
        <f>IF($A$402="","",IF(VLOOKUP($A$402,Samples!$A$3:$D$100,2,FALSE)='Intermediate Lookups'!$A5&amp;'Intermediate Lookups'!H$1,$A$402, ""))</f>
        <v/>
      </c>
      <c r="H406" s="10" t="str">
        <f>IF($A$402="","",IF(VLOOKUP($A$402,Samples!$A$3:$D$100,2,FALSE)='Intermediate Lookups'!$A5&amp;'Intermediate Lookups'!I$1,$A$402, ""))</f>
        <v/>
      </c>
      <c r="I406" s="10" t="str">
        <f>IF($A$402="","",IF(VLOOKUP($A$402,Samples!$A$3:$D$100,2,FALSE)='Intermediate Lookups'!$A5&amp;'Intermediate Lookups'!J$1,$A$402, ""))</f>
        <v/>
      </c>
      <c r="J406" s="10" t="str">
        <f>IF($A$402="","",IF(VLOOKUP($A$402,Samples!$A$3:$D$100,2,FALSE)='Intermediate Lookups'!$A5&amp;'Intermediate Lookups'!K$1,$A$402, ""))</f>
        <v/>
      </c>
      <c r="K406" s="10" t="str">
        <f>IF($A$402="","",IF(VLOOKUP($A$402,Samples!$A$3:$D$100,2,FALSE)='Intermediate Lookups'!$A5&amp;'Intermediate Lookups'!L$1,$A$402, ""))</f>
        <v/>
      </c>
      <c r="L406" s="10" t="str">
        <f>IF($A$402="","",IF(VLOOKUP($A$402,Samples!$A$3:$D$100,2,FALSE)='Intermediate Lookups'!$A5&amp;'Intermediate Lookups'!M$1,$A$402, ""))</f>
        <v/>
      </c>
    </row>
    <row r="407" spans="1:12" x14ac:dyDescent="0.25">
      <c r="A407" s="10" t="str">
        <f>IF($A$402="","",IF(VLOOKUP($A$402,Samples!$A$3:$D$100,2,FALSE)='Intermediate Lookups'!$A6&amp;'Intermediate Lookups'!B$1,$A$402, ""))</f>
        <v/>
      </c>
      <c r="B407" s="10" t="str">
        <f>IF($A$402="","",IF(VLOOKUP($A$402,Samples!$A$3:$D$100,2,FALSE)='Intermediate Lookups'!$A6&amp;'Intermediate Lookups'!C$1,$A$402, ""))</f>
        <v/>
      </c>
      <c r="C407" s="10" t="str">
        <f>IF($A$402="","",IF(VLOOKUP($A$402,Samples!$A$3:$D$100,2,FALSE)='Intermediate Lookups'!$A6&amp;'Intermediate Lookups'!D$1,$A$402, ""))</f>
        <v/>
      </c>
      <c r="D407" s="10" t="str">
        <f>IF($A$402="","",IF(VLOOKUP($A$402,Samples!$A$3:$D$100,2,FALSE)='Intermediate Lookups'!$A6&amp;'Intermediate Lookups'!E$1,$A$402, ""))</f>
        <v/>
      </c>
      <c r="E407" s="10" t="str">
        <f>IF($A$402="","",IF(VLOOKUP($A$402,Samples!$A$3:$D$100,2,FALSE)='Intermediate Lookups'!$A6&amp;'Intermediate Lookups'!F$1,$A$402, ""))</f>
        <v/>
      </c>
      <c r="F407" s="10" t="str">
        <f>IF($A$402="","",IF(VLOOKUP($A$402,Samples!$A$3:$D$100,2,FALSE)='Intermediate Lookups'!$A6&amp;'Intermediate Lookups'!G$1,$A$402, ""))</f>
        <v/>
      </c>
      <c r="G407" s="10" t="str">
        <f>IF($A$402="","",IF(VLOOKUP($A$402,Samples!$A$3:$D$100,2,FALSE)='Intermediate Lookups'!$A6&amp;'Intermediate Lookups'!H$1,$A$402, ""))</f>
        <v/>
      </c>
      <c r="H407" s="10" t="str">
        <f>IF($A$402="","",IF(VLOOKUP($A$402,Samples!$A$3:$D$100,2,FALSE)='Intermediate Lookups'!$A6&amp;'Intermediate Lookups'!I$1,$A$402, ""))</f>
        <v/>
      </c>
      <c r="I407" s="10" t="str">
        <f>IF($A$402="","",IF(VLOOKUP($A$402,Samples!$A$3:$D$100,2,FALSE)='Intermediate Lookups'!$A6&amp;'Intermediate Lookups'!J$1,$A$402, ""))</f>
        <v/>
      </c>
      <c r="J407" s="10" t="str">
        <f>IF($A$402="","",IF(VLOOKUP($A$402,Samples!$A$3:$D$100,2,FALSE)='Intermediate Lookups'!$A6&amp;'Intermediate Lookups'!K$1,$A$402, ""))</f>
        <v/>
      </c>
      <c r="K407" s="10" t="str">
        <f>IF($A$402="","",IF(VLOOKUP($A$402,Samples!$A$3:$D$100,2,FALSE)='Intermediate Lookups'!$A6&amp;'Intermediate Lookups'!L$1,$A$402, ""))</f>
        <v/>
      </c>
      <c r="L407" s="10" t="str">
        <f>IF($A$402="","",IF(VLOOKUP($A$402,Samples!$A$3:$D$100,2,FALSE)='Intermediate Lookups'!$A6&amp;'Intermediate Lookups'!M$1,$A$402, ""))</f>
        <v/>
      </c>
    </row>
    <row r="408" spans="1:12" x14ac:dyDescent="0.25">
      <c r="A408" s="10" t="str">
        <f>IF($A$402="","",IF(VLOOKUP($A$402,Samples!$A$3:$D$100,2,FALSE)='Intermediate Lookups'!$A7&amp;'Intermediate Lookups'!B$1,$A$402, ""))</f>
        <v/>
      </c>
      <c r="B408" s="10" t="str">
        <f>IF($A$402="","",IF(VLOOKUP($A$402,Samples!$A$3:$D$100,2,FALSE)='Intermediate Lookups'!$A7&amp;'Intermediate Lookups'!C$1,$A$402, ""))</f>
        <v/>
      </c>
      <c r="C408" s="10" t="str">
        <f>IF($A$402="","",IF(VLOOKUP($A$402,Samples!$A$3:$D$100,2,FALSE)='Intermediate Lookups'!$A7&amp;'Intermediate Lookups'!D$1,$A$402, ""))</f>
        <v/>
      </c>
      <c r="D408" s="10" t="str">
        <f>IF($A$402="","",IF(VLOOKUP($A$402,Samples!$A$3:$D$100,2,FALSE)='Intermediate Lookups'!$A7&amp;'Intermediate Lookups'!E$1,$A$402, ""))</f>
        <v/>
      </c>
      <c r="E408" s="10" t="str">
        <f>IF($A$402="","",IF(VLOOKUP($A$402,Samples!$A$3:$D$100,2,FALSE)='Intermediate Lookups'!$A7&amp;'Intermediate Lookups'!F$1,$A$402, ""))</f>
        <v/>
      </c>
      <c r="F408" s="10" t="str">
        <f>IF($A$402="","",IF(VLOOKUP($A$402,Samples!$A$3:$D$100,2,FALSE)='Intermediate Lookups'!$A7&amp;'Intermediate Lookups'!G$1,$A$402, ""))</f>
        <v/>
      </c>
      <c r="G408" s="10" t="str">
        <f>IF($A$402="","",IF(VLOOKUP($A$402,Samples!$A$3:$D$100,2,FALSE)='Intermediate Lookups'!$A7&amp;'Intermediate Lookups'!H$1,$A$402, ""))</f>
        <v/>
      </c>
      <c r="H408" s="10" t="str">
        <f>IF($A$402="","",IF(VLOOKUP($A$402,Samples!$A$3:$D$100,2,FALSE)='Intermediate Lookups'!$A7&amp;'Intermediate Lookups'!I$1,$A$402, ""))</f>
        <v/>
      </c>
      <c r="I408" s="10" t="str">
        <f>IF($A$402="","",IF(VLOOKUP($A$402,Samples!$A$3:$D$100,2,FALSE)='Intermediate Lookups'!$A7&amp;'Intermediate Lookups'!J$1,$A$402, ""))</f>
        <v/>
      </c>
      <c r="J408" s="10" t="str">
        <f>IF($A$402="","",IF(VLOOKUP($A$402,Samples!$A$3:$D$100,2,FALSE)='Intermediate Lookups'!$A7&amp;'Intermediate Lookups'!K$1,$A$402, ""))</f>
        <v/>
      </c>
      <c r="K408" s="10" t="str">
        <f>IF($A$402="","",IF(VLOOKUP($A$402,Samples!$A$3:$D$100,2,FALSE)='Intermediate Lookups'!$A7&amp;'Intermediate Lookups'!L$1,$A$402, ""))</f>
        <v/>
      </c>
      <c r="L408" s="10" t="str">
        <f>IF($A$402="","",IF(VLOOKUP($A$402,Samples!$A$3:$D$100,2,FALSE)='Intermediate Lookups'!$A7&amp;'Intermediate Lookups'!M$1,$A$402, ""))</f>
        <v/>
      </c>
    </row>
    <row r="409" spans="1:12" x14ac:dyDescent="0.25">
      <c r="A409" s="10" t="str">
        <f>IF($A$402="","",IF(VLOOKUP($A$402,Samples!$A$3:$D$100,2,FALSE)='Intermediate Lookups'!$A8&amp;'Intermediate Lookups'!B$1,$A$402, ""))</f>
        <v/>
      </c>
      <c r="B409" s="10" t="str">
        <f>IF($A$402="","",IF(VLOOKUP($A$402,Samples!$A$3:$D$100,2,FALSE)='Intermediate Lookups'!$A8&amp;'Intermediate Lookups'!C$1,$A$402, ""))</f>
        <v/>
      </c>
      <c r="C409" s="10" t="str">
        <f>IF($A$402="","",IF(VLOOKUP($A$402,Samples!$A$3:$D$100,2,FALSE)='Intermediate Lookups'!$A8&amp;'Intermediate Lookups'!D$1,$A$402, ""))</f>
        <v/>
      </c>
      <c r="D409" s="10" t="str">
        <f>IF($A$402="","",IF(VLOOKUP($A$402,Samples!$A$3:$D$100,2,FALSE)='Intermediate Lookups'!$A8&amp;'Intermediate Lookups'!E$1,$A$402, ""))</f>
        <v/>
      </c>
      <c r="E409" s="10" t="str">
        <f>IF($A$402="","",IF(VLOOKUP($A$402,Samples!$A$3:$D$100,2,FALSE)='Intermediate Lookups'!$A8&amp;'Intermediate Lookups'!F$1,$A$402, ""))</f>
        <v/>
      </c>
      <c r="F409" s="10" t="str">
        <f>IF($A$402="","",IF(VLOOKUP($A$402,Samples!$A$3:$D$100,2,FALSE)='Intermediate Lookups'!$A8&amp;'Intermediate Lookups'!G$1,$A$402, ""))</f>
        <v/>
      </c>
      <c r="G409" s="10" t="str">
        <f>IF($A$402="","",IF(VLOOKUP($A$402,Samples!$A$3:$D$100,2,FALSE)='Intermediate Lookups'!$A8&amp;'Intermediate Lookups'!H$1,$A$402, ""))</f>
        <v/>
      </c>
      <c r="H409" s="10" t="str">
        <f>IF($A$402="","",IF(VLOOKUP($A$402,Samples!$A$3:$D$100,2,FALSE)='Intermediate Lookups'!$A8&amp;'Intermediate Lookups'!I$1,$A$402, ""))</f>
        <v/>
      </c>
      <c r="I409" s="10" t="str">
        <f>IF($A$402="","",IF(VLOOKUP($A$402,Samples!$A$3:$D$100,2,FALSE)='Intermediate Lookups'!$A8&amp;'Intermediate Lookups'!J$1,$A$402, ""))</f>
        <v/>
      </c>
      <c r="J409" s="10" t="str">
        <f>IF($A$402="","",IF(VLOOKUP($A$402,Samples!$A$3:$D$100,2,FALSE)='Intermediate Lookups'!$A8&amp;'Intermediate Lookups'!K$1,$A$402, ""))</f>
        <v/>
      </c>
      <c r="K409" s="10" t="str">
        <f>IF($A$402="","",IF(VLOOKUP($A$402,Samples!$A$3:$D$100,2,FALSE)='Intermediate Lookups'!$A8&amp;'Intermediate Lookups'!L$1,$A$402, ""))</f>
        <v/>
      </c>
      <c r="L409" s="10" t="str">
        <f>IF($A$402="","",IF(VLOOKUP($A$402,Samples!$A$3:$D$100,2,FALSE)='Intermediate Lookups'!$A8&amp;'Intermediate Lookups'!M$1,$A$402, ""))</f>
        <v/>
      </c>
    </row>
    <row r="410" spans="1:12" x14ac:dyDescent="0.25">
      <c r="A410" s="10" t="str">
        <f>IF($A$402="","",IF(VLOOKUP($A$402,Samples!$A$3:$D$100,2,FALSE)='Intermediate Lookups'!$A9&amp;'Intermediate Lookups'!B$1,$A$402, ""))</f>
        <v/>
      </c>
      <c r="B410" s="10" t="str">
        <f>IF($A$402="","",IF(VLOOKUP($A$402,Samples!$A$3:$D$100,2,FALSE)='Intermediate Lookups'!$A9&amp;'Intermediate Lookups'!C$1,$A$402, ""))</f>
        <v/>
      </c>
      <c r="C410" s="10" t="str">
        <f>IF($A$402="","",IF(VLOOKUP($A$402,Samples!$A$3:$D$100,2,FALSE)='Intermediate Lookups'!$A9&amp;'Intermediate Lookups'!D$1,$A$402, ""))</f>
        <v/>
      </c>
      <c r="D410" s="10" t="str">
        <f>IF($A$402="","",IF(VLOOKUP($A$402,Samples!$A$3:$D$100,2,FALSE)='Intermediate Lookups'!$A9&amp;'Intermediate Lookups'!E$1,$A$402, ""))</f>
        <v/>
      </c>
      <c r="E410" s="10" t="str">
        <f>IF($A$402="","",IF(VLOOKUP($A$402,Samples!$A$3:$D$100,2,FALSE)='Intermediate Lookups'!$A9&amp;'Intermediate Lookups'!F$1,$A$402, ""))</f>
        <v/>
      </c>
      <c r="F410" s="10" t="str">
        <f>IF($A$402="","",IF(VLOOKUP($A$402,Samples!$A$3:$D$100,2,FALSE)='Intermediate Lookups'!$A9&amp;'Intermediate Lookups'!G$1,$A$402, ""))</f>
        <v/>
      </c>
      <c r="G410" s="10" t="str">
        <f>IF($A$402="","",IF(VLOOKUP($A$402,Samples!$A$3:$D$100,2,FALSE)='Intermediate Lookups'!$A9&amp;'Intermediate Lookups'!H$1,$A$402, ""))</f>
        <v/>
      </c>
      <c r="H410" s="10" t="str">
        <f>IF($A$402="","",IF(VLOOKUP($A$402,Samples!$A$3:$D$100,2,FALSE)='Intermediate Lookups'!$A9&amp;'Intermediate Lookups'!I$1,$A$402, ""))</f>
        <v/>
      </c>
      <c r="I410" s="10" t="str">
        <f>IF($A$402="","",IF(VLOOKUP($A$402,Samples!$A$3:$D$100,2,FALSE)='Intermediate Lookups'!$A9&amp;'Intermediate Lookups'!J$1,$A$402, ""))</f>
        <v/>
      </c>
      <c r="J410" s="10" t="str">
        <f>IF($A$402="","",IF(VLOOKUP($A$402,Samples!$A$3:$D$100,2,FALSE)='Intermediate Lookups'!$A9&amp;'Intermediate Lookups'!K$1,$A$402, ""))</f>
        <v/>
      </c>
      <c r="K410" s="10" t="str">
        <f>IF($A$402="","",IF(VLOOKUP($A$402,Samples!$A$3:$D$100,2,FALSE)='Intermediate Lookups'!$A9&amp;'Intermediate Lookups'!L$1,$A$402, ""))</f>
        <v/>
      </c>
      <c r="L410" s="10" t="str">
        <f>IF($A$402="","",IF(VLOOKUP($A$402,Samples!$A$3:$D$100,2,FALSE)='Intermediate Lookups'!$A9&amp;'Intermediate Lookups'!M$1,$A$402, ""))</f>
        <v/>
      </c>
    </row>
    <row r="412" spans="1:12" x14ac:dyDescent="0.25">
      <c r="A412" t="str">
        <f>IF(ISBLANK(Samples!A44),IF(OR(A402="",A402=Samples!$A$100,ISBLANK(Samples!A100)),"",Samples!$A$100),Samples!A44)</f>
        <v/>
      </c>
      <c r="B412" t="str">
        <f>IF(A412="","",VLOOKUP(A412,Samples!$A$3:$D$100,4,FALSE))</f>
        <v/>
      </c>
    </row>
    <row r="413" spans="1:12" x14ac:dyDescent="0.25">
      <c r="A413" s="10" t="str">
        <f>IF($A$412="","",IF(VLOOKUP($A$412,Samples!$A$3:$D$100,2,FALSE)='Intermediate Lookups'!$A2&amp;'Intermediate Lookups'!B$1,$A$412, ""))</f>
        <v/>
      </c>
      <c r="B413" s="10" t="str">
        <f>IF($A$412="","",IF(VLOOKUP($A$412,Samples!$A$3:$D$100,2,FALSE)='Intermediate Lookups'!$A2&amp;'Intermediate Lookups'!C$1,$A$412, ""))</f>
        <v/>
      </c>
      <c r="C413" s="10" t="str">
        <f>IF($A$412="","",IF(VLOOKUP($A$412,Samples!$A$3:$D$100,2,FALSE)='Intermediate Lookups'!$A2&amp;'Intermediate Lookups'!D$1,$A$412, ""))</f>
        <v/>
      </c>
      <c r="D413" s="10" t="str">
        <f>IF($A$412="","",IF(VLOOKUP($A$412,Samples!$A$3:$D$100,2,FALSE)='Intermediate Lookups'!$A2&amp;'Intermediate Lookups'!E$1,$A$412, ""))</f>
        <v/>
      </c>
      <c r="E413" s="10" t="str">
        <f>IF($A$412="","",IF(VLOOKUP($A$412,Samples!$A$3:$D$100,2,FALSE)='Intermediate Lookups'!$A2&amp;'Intermediate Lookups'!F$1,$A$412, ""))</f>
        <v/>
      </c>
      <c r="F413" s="10" t="str">
        <f>IF($A$412="","",IF(VLOOKUP($A$412,Samples!$A$3:$D$100,2,FALSE)='Intermediate Lookups'!$A2&amp;'Intermediate Lookups'!G$1,$A$412, ""))</f>
        <v/>
      </c>
      <c r="G413" s="10" t="str">
        <f>IF($A$412="","",IF(VLOOKUP($A$412,Samples!$A$3:$D$100,2,FALSE)='Intermediate Lookups'!$A2&amp;'Intermediate Lookups'!H$1,$A$412, ""))</f>
        <v/>
      </c>
      <c r="H413" s="10" t="str">
        <f>IF($A$412="","",IF(VLOOKUP($A$412,Samples!$A$3:$D$100,2,FALSE)='Intermediate Lookups'!$A2&amp;'Intermediate Lookups'!I$1,$A$412, ""))</f>
        <v/>
      </c>
      <c r="I413" s="10" t="str">
        <f>IF($A$412="","",IF(VLOOKUP($A$412,Samples!$A$3:$D$100,2,FALSE)='Intermediate Lookups'!$A2&amp;'Intermediate Lookups'!J$1,$A$412, ""))</f>
        <v/>
      </c>
      <c r="J413" s="10" t="str">
        <f>IF($A$412="","",IF(VLOOKUP($A$412,Samples!$A$3:$D$100,2,FALSE)='Intermediate Lookups'!$A2&amp;'Intermediate Lookups'!K$1,$A$412, ""))</f>
        <v/>
      </c>
      <c r="K413" s="10" t="str">
        <f>IF($A$412="","",IF(VLOOKUP($A$412,Samples!$A$3:$D$100,2,FALSE)='Intermediate Lookups'!$A2&amp;'Intermediate Lookups'!L$1,$A$412, ""))</f>
        <v/>
      </c>
      <c r="L413" s="10" t="str">
        <f>IF($A$412="","",IF(VLOOKUP($A$412,Samples!$A$3:$D$100,2,FALSE)='Intermediate Lookups'!$A2&amp;'Intermediate Lookups'!M$1,$A$412, ""))</f>
        <v/>
      </c>
    </row>
    <row r="414" spans="1:12" x14ac:dyDescent="0.25">
      <c r="A414" s="10" t="str">
        <f>IF($A$412="","",IF(VLOOKUP($A$412,Samples!$A$3:$D$100,2,FALSE)='Intermediate Lookups'!$A3&amp;'Intermediate Lookups'!B$1,$A$412, ""))</f>
        <v/>
      </c>
      <c r="B414" s="10" t="str">
        <f>IF($A$412="","",IF(VLOOKUP($A$412,Samples!$A$3:$D$100,2,FALSE)='Intermediate Lookups'!$A3&amp;'Intermediate Lookups'!C$1,$A$412, ""))</f>
        <v/>
      </c>
      <c r="C414" s="10" t="str">
        <f>IF($A$412="","",IF(VLOOKUP($A$412,Samples!$A$3:$D$100,2,FALSE)='Intermediate Lookups'!$A3&amp;'Intermediate Lookups'!D$1,$A$412, ""))</f>
        <v/>
      </c>
      <c r="D414" s="10" t="str">
        <f>IF($A$412="","",IF(VLOOKUP($A$412,Samples!$A$3:$D$100,2,FALSE)='Intermediate Lookups'!$A3&amp;'Intermediate Lookups'!E$1,$A$412, ""))</f>
        <v/>
      </c>
      <c r="E414" s="10" t="str">
        <f>IF($A$412="","",IF(VLOOKUP($A$412,Samples!$A$3:$D$100,2,FALSE)='Intermediate Lookups'!$A3&amp;'Intermediate Lookups'!F$1,$A$412, ""))</f>
        <v/>
      </c>
      <c r="F414" s="10" t="str">
        <f>IF($A$412="","",IF(VLOOKUP($A$412,Samples!$A$3:$D$100,2,FALSE)='Intermediate Lookups'!$A3&amp;'Intermediate Lookups'!G$1,$A$412, ""))</f>
        <v/>
      </c>
      <c r="G414" s="10" t="str">
        <f>IF($A$412="","",IF(VLOOKUP($A$412,Samples!$A$3:$D$100,2,FALSE)='Intermediate Lookups'!$A3&amp;'Intermediate Lookups'!H$1,$A$412, ""))</f>
        <v/>
      </c>
      <c r="H414" s="10" t="str">
        <f>IF($A$412="","",IF(VLOOKUP($A$412,Samples!$A$3:$D$100,2,FALSE)='Intermediate Lookups'!$A3&amp;'Intermediate Lookups'!I$1,$A$412, ""))</f>
        <v/>
      </c>
      <c r="I414" s="10" t="str">
        <f>IF($A$412="","",IF(VLOOKUP($A$412,Samples!$A$3:$D$100,2,FALSE)='Intermediate Lookups'!$A3&amp;'Intermediate Lookups'!J$1,$A$412, ""))</f>
        <v/>
      </c>
      <c r="J414" s="10" t="str">
        <f>IF($A$412="","",IF(VLOOKUP($A$412,Samples!$A$3:$D$100,2,FALSE)='Intermediate Lookups'!$A3&amp;'Intermediate Lookups'!K$1,$A$412, ""))</f>
        <v/>
      </c>
      <c r="K414" s="10" t="str">
        <f>IF($A$412="","",IF(VLOOKUP($A$412,Samples!$A$3:$D$100,2,FALSE)='Intermediate Lookups'!$A3&amp;'Intermediate Lookups'!L$1,$A$412, ""))</f>
        <v/>
      </c>
      <c r="L414" s="10" t="str">
        <f>IF($A$412="","",IF(VLOOKUP($A$412,Samples!$A$3:$D$100,2,FALSE)='Intermediate Lookups'!$A3&amp;'Intermediate Lookups'!M$1,$A$412, ""))</f>
        <v/>
      </c>
    </row>
    <row r="415" spans="1:12" x14ac:dyDescent="0.25">
      <c r="A415" s="10" t="str">
        <f>IF($A$412="","",IF(VLOOKUP($A$412,Samples!$A$3:$D$100,2,FALSE)='Intermediate Lookups'!$A4&amp;'Intermediate Lookups'!B$1,$A$412, ""))</f>
        <v/>
      </c>
      <c r="B415" s="10" t="str">
        <f>IF($A$412="","",IF(VLOOKUP($A$412,Samples!$A$3:$D$100,2,FALSE)='Intermediate Lookups'!$A4&amp;'Intermediate Lookups'!C$1,$A$412, ""))</f>
        <v/>
      </c>
      <c r="C415" s="10" t="str">
        <f>IF($A$412="","",IF(VLOOKUP($A$412,Samples!$A$3:$D$100,2,FALSE)='Intermediate Lookups'!$A4&amp;'Intermediate Lookups'!D$1,$A$412, ""))</f>
        <v/>
      </c>
      <c r="D415" s="10" t="str">
        <f>IF($A$412="","",IF(VLOOKUP($A$412,Samples!$A$3:$D$100,2,FALSE)='Intermediate Lookups'!$A4&amp;'Intermediate Lookups'!E$1,$A$412, ""))</f>
        <v/>
      </c>
      <c r="E415" s="10" t="str">
        <f>IF($A$412="","",IF(VLOOKUP($A$412,Samples!$A$3:$D$100,2,FALSE)='Intermediate Lookups'!$A4&amp;'Intermediate Lookups'!F$1,$A$412, ""))</f>
        <v/>
      </c>
      <c r="F415" s="10" t="str">
        <f>IF($A$412="","",IF(VLOOKUP($A$412,Samples!$A$3:$D$100,2,FALSE)='Intermediate Lookups'!$A4&amp;'Intermediate Lookups'!G$1,$A$412, ""))</f>
        <v/>
      </c>
      <c r="G415" s="10" t="str">
        <f>IF($A$412="","",IF(VLOOKUP($A$412,Samples!$A$3:$D$100,2,FALSE)='Intermediate Lookups'!$A4&amp;'Intermediate Lookups'!H$1,$A$412, ""))</f>
        <v/>
      </c>
      <c r="H415" s="10" t="str">
        <f>IF($A$412="","",IF(VLOOKUP($A$412,Samples!$A$3:$D$100,2,FALSE)='Intermediate Lookups'!$A4&amp;'Intermediate Lookups'!I$1,$A$412, ""))</f>
        <v/>
      </c>
      <c r="I415" s="10" t="str">
        <f>IF($A$412="","",IF(VLOOKUP($A$412,Samples!$A$3:$D$100,2,FALSE)='Intermediate Lookups'!$A4&amp;'Intermediate Lookups'!J$1,$A$412, ""))</f>
        <v/>
      </c>
      <c r="J415" s="10" t="str">
        <f>IF($A$412="","",IF(VLOOKUP($A$412,Samples!$A$3:$D$100,2,FALSE)='Intermediate Lookups'!$A4&amp;'Intermediate Lookups'!K$1,$A$412, ""))</f>
        <v/>
      </c>
      <c r="K415" s="10" t="str">
        <f>IF($A$412="","",IF(VLOOKUP($A$412,Samples!$A$3:$D$100,2,FALSE)='Intermediate Lookups'!$A4&amp;'Intermediate Lookups'!L$1,$A$412, ""))</f>
        <v/>
      </c>
      <c r="L415" s="10" t="str">
        <f>IF($A$412="","",IF(VLOOKUP($A$412,Samples!$A$3:$D$100,2,FALSE)='Intermediate Lookups'!$A4&amp;'Intermediate Lookups'!M$1,$A$412, ""))</f>
        <v/>
      </c>
    </row>
    <row r="416" spans="1:12" x14ac:dyDescent="0.25">
      <c r="A416" s="10" t="str">
        <f>IF($A$412="","",IF(VLOOKUP($A$412,Samples!$A$3:$D$100,2,FALSE)='Intermediate Lookups'!$A5&amp;'Intermediate Lookups'!B$1,$A$412, ""))</f>
        <v/>
      </c>
      <c r="B416" s="10" t="str">
        <f>IF($A$412="","",IF(VLOOKUP($A$412,Samples!$A$3:$D$100,2,FALSE)='Intermediate Lookups'!$A5&amp;'Intermediate Lookups'!C$1,$A$412, ""))</f>
        <v/>
      </c>
      <c r="C416" s="10" t="str">
        <f>IF($A$412="","",IF(VLOOKUP($A$412,Samples!$A$3:$D$100,2,FALSE)='Intermediate Lookups'!$A5&amp;'Intermediate Lookups'!D$1,$A$412, ""))</f>
        <v/>
      </c>
      <c r="D416" s="10" t="str">
        <f>IF($A$412="","",IF(VLOOKUP($A$412,Samples!$A$3:$D$100,2,FALSE)='Intermediate Lookups'!$A5&amp;'Intermediate Lookups'!E$1,$A$412, ""))</f>
        <v/>
      </c>
      <c r="E416" s="10" t="str">
        <f>IF($A$412="","",IF(VLOOKUP($A$412,Samples!$A$3:$D$100,2,FALSE)='Intermediate Lookups'!$A5&amp;'Intermediate Lookups'!F$1,$A$412, ""))</f>
        <v/>
      </c>
      <c r="F416" s="10" t="str">
        <f>IF($A$412="","",IF(VLOOKUP($A$412,Samples!$A$3:$D$100,2,FALSE)='Intermediate Lookups'!$A5&amp;'Intermediate Lookups'!G$1,$A$412, ""))</f>
        <v/>
      </c>
      <c r="G416" s="10" t="str">
        <f>IF($A$412="","",IF(VLOOKUP($A$412,Samples!$A$3:$D$100,2,FALSE)='Intermediate Lookups'!$A5&amp;'Intermediate Lookups'!H$1,$A$412, ""))</f>
        <v/>
      </c>
      <c r="H416" s="10" t="str">
        <f>IF($A$412="","",IF(VLOOKUP($A$412,Samples!$A$3:$D$100,2,FALSE)='Intermediate Lookups'!$A5&amp;'Intermediate Lookups'!I$1,$A$412, ""))</f>
        <v/>
      </c>
      <c r="I416" s="10" t="str">
        <f>IF($A$412="","",IF(VLOOKUP($A$412,Samples!$A$3:$D$100,2,FALSE)='Intermediate Lookups'!$A5&amp;'Intermediate Lookups'!J$1,$A$412, ""))</f>
        <v/>
      </c>
      <c r="J416" s="10" t="str">
        <f>IF($A$412="","",IF(VLOOKUP($A$412,Samples!$A$3:$D$100,2,FALSE)='Intermediate Lookups'!$A5&amp;'Intermediate Lookups'!K$1,$A$412, ""))</f>
        <v/>
      </c>
      <c r="K416" s="10" t="str">
        <f>IF($A$412="","",IF(VLOOKUP($A$412,Samples!$A$3:$D$100,2,FALSE)='Intermediate Lookups'!$A5&amp;'Intermediate Lookups'!L$1,$A$412, ""))</f>
        <v/>
      </c>
      <c r="L416" s="10" t="str">
        <f>IF($A$412="","",IF(VLOOKUP($A$412,Samples!$A$3:$D$100,2,FALSE)='Intermediate Lookups'!$A5&amp;'Intermediate Lookups'!M$1,$A$412, ""))</f>
        <v/>
      </c>
    </row>
    <row r="417" spans="1:12" x14ac:dyDescent="0.25">
      <c r="A417" s="10" t="str">
        <f>IF($A$412="","",IF(VLOOKUP($A$412,Samples!$A$3:$D$100,2,FALSE)='Intermediate Lookups'!$A6&amp;'Intermediate Lookups'!B$1,$A$412, ""))</f>
        <v/>
      </c>
      <c r="B417" s="10" t="str">
        <f>IF($A$412="","",IF(VLOOKUP($A$412,Samples!$A$3:$D$100,2,FALSE)='Intermediate Lookups'!$A6&amp;'Intermediate Lookups'!C$1,$A$412, ""))</f>
        <v/>
      </c>
      <c r="C417" s="10" t="str">
        <f>IF($A$412="","",IF(VLOOKUP($A$412,Samples!$A$3:$D$100,2,FALSE)='Intermediate Lookups'!$A6&amp;'Intermediate Lookups'!D$1,$A$412, ""))</f>
        <v/>
      </c>
      <c r="D417" s="10" t="str">
        <f>IF($A$412="","",IF(VLOOKUP($A$412,Samples!$A$3:$D$100,2,FALSE)='Intermediate Lookups'!$A6&amp;'Intermediate Lookups'!E$1,$A$412, ""))</f>
        <v/>
      </c>
      <c r="E417" s="10" t="str">
        <f>IF($A$412="","",IF(VLOOKUP($A$412,Samples!$A$3:$D$100,2,FALSE)='Intermediate Lookups'!$A6&amp;'Intermediate Lookups'!F$1,$A$412, ""))</f>
        <v/>
      </c>
      <c r="F417" s="10" t="str">
        <f>IF($A$412="","",IF(VLOOKUP($A$412,Samples!$A$3:$D$100,2,FALSE)='Intermediate Lookups'!$A6&amp;'Intermediate Lookups'!G$1,$A$412, ""))</f>
        <v/>
      </c>
      <c r="G417" s="10" t="str">
        <f>IF($A$412="","",IF(VLOOKUP($A$412,Samples!$A$3:$D$100,2,FALSE)='Intermediate Lookups'!$A6&amp;'Intermediate Lookups'!H$1,$A$412, ""))</f>
        <v/>
      </c>
      <c r="H417" s="10" t="str">
        <f>IF($A$412="","",IF(VLOOKUP($A$412,Samples!$A$3:$D$100,2,FALSE)='Intermediate Lookups'!$A6&amp;'Intermediate Lookups'!I$1,$A$412, ""))</f>
        <v/>
      </c>
      <c r="I417" s="10" t="str">
        <f>IF($A$412="","",IF(VLOOKUP($A$412,Samples!$A$3:$D$100,2,FALSE)='Intermediate Lookups'!$A6&amp;'Intermediate Lookups'!J$1,$A$412, ""))</f>
        <v/>
      </c>
      <c r="J417" s="10" t="str">
        <f>IF($A$412="","",IF(VLOOKUP($A$412,Samples!$A$3:$D$100,2,FALSE)='Intermediate Lookups'!$A6&amp;'Intermediate Lookups'!K$1,$A$412, ""))</f>
        <v/>
      </c>
      <c r="K417" s="10" t="str">
        <f>IF($A$412="","",IF(VLOOKUP($A$412,Samples!$A$3:$D$100,2,FALSE)='Intermediate Lookups'!$A6&amp;'Intermediate Lookups'!L$1,$A$412, ""))</f>
        <v/>
      </c>
      <c r="L417" s="10" t="str">
        <f>IF($A$412="","",IF(VLOOKUP($A$412,Samples!$A$3:$D$100,2,FALSE)='Intermediate Lookups'!$A6&amp;'Intermediate Lookups'!M$1,$A$412, ""))</f>
        <v/>
      </c>
    </row>
    <row r="418" spans="1:12" x14ac:dyDescent="0.25">
      <c r="A418" s="10" t="str">
        <f>IF($A$412="","",IF(VLOOKUP($A$412,Samples!$A$3:$D$100,2,FALSE)='Intermediate Lookups'!$A7&amp;'Intermediate Lookups'!B$1,$A$412, ""))</f>
        <v/>
      </c>
      <c r="B418" s="10" t="str">
        <f>IF($A$412="","",IF(VLOOKUP($A$412,Samples!$A$3:$D$100,2,FALSE)='Intermediate Lookups'!$A7&amp;'Intermediate Lookups'!C$1,$A$412, ""))</f>
        <v/>
      </c>
      <c r="C418" s="10" t="str">
        <f>IF($A$412="","",IF(VLOOKUP($A$412,Samples!$A$3:$D$100,2,FALSE)='Intermediate Lookups'!$A7&amp;'Intermediate Lookups'!D$1,$A$412, ""))</f>
        <v/>
      </c>
      <c r="D418" s="10" t="str">
        <f>IF($A$412="","",IF(VLOOKUP($A$412,Samples!$A$3:$D$100,2,FALSE)='Intermediate Lookups'!$A7&amp;'Intermediate Lookups'!E$1,$A$412, ""))</f>
        <v/>
      </c>
      <c r="E418" s="10" t="str">
        <f>IF($A$412="","",IF(VLOOKUP($A$412,Samples!$A$3:$D$100,2,FALSE)='Intermediate Lookups'!$A7&amp;'Intermediate Lookups'!F$1,$A$412, ""))</f>
        <v/>
      </c>
      <c r="F418" s="10" t="str">
        <f>IF($A$412="","",IF(VLOOKUP($A$412,Samples!$A$3:$D$100,2,FALSE)='Intermediate Lookups'!$A7&amp;'Intermediate Lookups'!G$1,$A$412, ""))</f>
        <v/>
      </c>
      <c r="G418" s="10" t="str">
        <f>IF($A$412="","",IF(VLOOKUP($A$412,Samples!$A$3:$D$100,2,FALSE)='Intermediate Lookups'!$A7&amp;'Intermediate Lookups'!H$1,$A$412, ""))</f>
        <v/>
      </c>
      <c r="H418" s="10" t="str">
        <f>IF($A$412="","",IF(VLOOKUP($A$412,Samples!$A$3:$D$100,2,FALSE)='Intermediate Lookups'!$A7&amp;'Intermediate Lookups'!I$1,$A$412, ""))</f>
        <v/>
      </c>
      <c r="I418" s="10" t="str">
        <f>IF($A$412="","",IF(VLOOKUP($A$412,Samples!$A$3:$D$100,2,FALSE)='Intermediate Lookups'!$A7&amp;'Intermediate Lookups'!J$1,$A$412, ""))</f>
        <v/>
      </c>
      <c r="J418" s="10" t="str">
        <f>IF($A$412="","",IF(VLOOKUP($A$412,Samples!$A$3:$D$100,2,FALSE)='Intermediate Lookups'!$A7&amp;'Intermediate Lookups'!K$1,$A$412, ""))</f>
        <v/>
      </c>
      <c r="K418" s="10" t="str">
        <f>IF($A$412="","",IF(VLOOKUP($A$412,Samples!$A$3:$D$100,2,FALSE)='Intermediate Lookups'!$A7&amp;'Intermediate Lookups'!L$1,$A$412, ""))</f>
        <v/>
      </c>
      <c r="L418" s="10" t="str">
        <f>IF($A$412="","",IF(VLOOKUP($A$412,Samples!$A$3:$D$100,2,FALSE)='Intermediate Lookups'!$A7&amp;'Intermediate Lookups'!M$1,$A$412, ""))</f>
        <v/>
      </c>
    </row>
    <row r="419" spans="1:12" x14ac:dyDescent="0.25">
      <c r="A419" s="10" t="str">
        <f>IF($A$412="","",IF(VLOOKUP($A$412,Samples!$A$3:$D$100,2,FALSE)='Intermediate Lookups'!$A8&amp;'Intermediate Lookups'!B$1,$A$412, ""))</f>
        <v/>
      </c>
      <c r="B419" s="10" t="str">
        <f>IF($A$412="","",IF(VLOOKUP($A$412,Samples!$A$3:$D$100,2,FALSE)='Intermediate Lookups'!$A8&amp;'Intermediate Lookups'!C$1,$A$412, ""))</f>
        <v/>
      </c>
      <c r="C419" s="10" t="str">
        <f>IF($A$412="","",IF(VLOOKUP($A$412,Samples!$A$3:$D$100,2,FALSE)='Intermediate Lookups'!$A8&amp;'Intermediate Lookups'!D$1,$A$412, ""))</f>
        <v/>
      </c>
      <c r="D419" s="10" t="str">
        <f>IF($A$412="","",IF(VLOOKUP($A$412,Samples!$A$3:$D$100,2,FALSE)='Intermediate Lookups'!$A8&amp;'Intermediate Lookups'!E$1,$A$412, ""))</f>
        <v/>
      </c>
      <c r="E419" s="10" t="str">
        <f>IF($A$412="","",IF(VLOOKUP($A$412,Samples!$A$3:$D$100,2,FALSE)='Intermediate Lookups'!$A8&amp;'Intermediate Lookups'!F$1,$A$412, ""))</f>
        <v/>
      </c>
      <c r="F419" s="10" t="str">
        <f>IF($A$412="","",IF(VLOOKUP($A$412,Samples!$A$3:$D$100,2,FALSE)='Intermediate Lookups'!$A8&amp;'Intermediate Lookups'!G$1,$A$412, ""))</f>
        <v/>
      </c>
      <c r="G419" s="10" t="str">
        <f>IF($A$412="","",IF(VLOOKUP($A$412,Samples!$A$3:$D$100,2,FALSE)='Intermediate Lookups'!$A8&amp;'Intermediate Lookups'!H$1,$A$412, ""))</f>
        <v/>
      </c>
      <c r="H419" s="10" t="str">
        <f>IF($A$412="","",IF(VLOOKUP($A$412,Samples!$A$3:$D$100,2,FALSE)='Intermediate Lookups'!$A8&amp;'Intermediate Lookups'!I$1,$A$412, ""))</f>
        <v/>
      </c>
      <c r="I419" s="10" t="str">
        <f>IF($A$412="","",IF(VLOOKUP($A$412,Samples!$A$3:$D$100,2,FALSE)='Intermediate Lookups'!$A8&amp;'Intermediate Lookups'!J$1,$A$412, ""))</f>
        <v/>
      </c>
      <c r="J419" s="10" t="str">
        <f>IF($A$412="","",IF(VLOOKUP($A$412,Samples!$A$3:$D$100,2,FALSE)='Intermediate Lookups'!$A8&amp;'Intermediate Lookups'!K$1,$A$412, ""))</f>
        <v/>
      </c>
      <c r="K419" s="10" t="str">
        <f>IF($A$412="","",IF(VLOOKUP($A$412,Samples!$A$3:$D$100,2,FALSE)='Intermediate Lookups'!$A8&amp;'Intermediate Lookups'!L$1,$A$412, ""))</f>
        <v/>
      </c>
      <c r="L419" s="10" t="str">
        <f>IF($A$412="","",IF(VLOOKUP($A$412,Samples!$A$3:$D$100,2,FALSE)='Intermediate Lookups'!$A8&amp;'Intermediate Lookups'!M$1,$A$412, ""))</f>
        <v/>
      </c>
    </row>
    <row r="420" spans="1:12" x14ac:dyDescent="0.25">
      <c r="A420" s="10" t="str">
        <f>IF($A$412="","",IF(VLOOKUP($A$412,Samples!$A$3:$D$100,2,FALSE)='Intermediate Lookups'!$A9&amp;'Intermediate Lookups'!B$1,$A$412, ""))</f>
        <v/>
      </c>
      <c r="B420" s="10" t="str">
        <f>IF($A$412="","",IF(VLOOKUP($A$412,Samples!$A$3:$D$100,2,FALSE)='Intermediate Lookups'!$A9&amp;'Intermediate Lookups'!C$1,$A$412, ""))</f>
        <v/>
      </c>
      <c r="C420" s="10" t="str">
        <f>IF($A$412="","",IF(VLOOKUP($A$412,Samples!$A$3:$D$100,2,FALSE)='Intermediate Lookups'!$A9&amp;'Intermediate Lookups'!D$1,$A$412, ""))</f>
        <v/>
      </c>
      <c r="D420" s="10" t="str">
        <f>IF($A$412="","",IF(VLOOKUP($A$412,Samples!$A$3:$D$100,2,FALSE)='Intermediate Lookups'!$A9&amp;'Intermediate Lookups'!E$1,$A$412, ""))</f>
        <v/>
      </c>
      <c r="E420" s="10" t="str">
        <f>IF($A$412="","",IF(VLOOKUP($A$412,Samples!$A$3:$D$100,2,FALSE)='Intermediate Lookups'!$A9&amp;'Intermediate Lookups'!F$1,$A$412, ""))</f>
        <v/>
      </c>
      <c r="F420" s="10" t="str">
        <f>IF($A$412="","",IF(VLOOKUP($A$412,Samples!$A$3:$D$100,2,FALSE)='Intermediate Lookups'!$A9&amp;'Intermediate Lookups'!G$1,$A$412, ""))</f>
        <v/>
      </c>
      <c r="G420" s="10" t="str">
        <f>IF($A$412="","",IF(VLOOKUP($A$412,Samples!$A$3:$D$100,2,FALSE)='Intermediate Lookups'!$A9&amp;'Intermediate Lookups'!H$1,$A$412, ""))</f>
        <v/>
      </c>
      <c r="H420" s="10" t="str">
        <f>IF($A$412="","",IF(VLOOKUP($A$412,Samples!$A$3:$D$100,2,FALSE)='Intermediate Lookups'!$A9&amp;'Intermediate Lookups'!I$1,$A$412, ""))</f>
        <v/>
      </c>
      <c r="I420" s="10" t="str">
        <f>IF($A$412="","",IF(VLOOKUP($A$412,Samples!$A$3:$D$100,2,FALSE)='Intermediate Lookups'!$A9&amp;'Intermediate Lookups'!J$1,$A$412, ""))</f>
        <v/>
      </c>
      <c r="J420" s="10" t="str">
        <f>IF($A$412="","",IF(VLOOKUP($A$412,Samples!$A$3:$D$100,2,FALSE)='Intermediate Lookups'!$A9&amp;'Intermediate Lookups'!K$1,$A$412, ""))</f>
        <v/>
      </c>
      <c r="K420" s="10" t="str">
        <f>IF($A$412="","",IF(VLOOKUP($A$412,Samples!$A$3:$D$100,2,FALSE)='Intermediate Lookups'!$A9&amp;'Intermediate Lookups'!L$1,$A$412, ""))</f>
        <v/>
      </c>
      <c r="L420" s="10" t="str">
        <f>IF($A$412="","",IF(VLOOKUP($A$412,Samples!$A$3:$D$100,2,FALSE)='Intermediate Lookups'!$A9&amp;'Intermediate Lookups'!M$1,$A$412, ""))</f>
        <v/>
      </c>
    </row>
    <row r="422" spans="1:12" x14ac:dyDescent="0.25">
      <c r="A422" t="str">
        <f>IF(ISBLANK(Samples!A45),IF(OR(A412="",A412=Samples!$A$100,ISBLANK(Samples!A100)),"",Samples!$A$100),Samples!A45)</f>
        <v/>
      </c>
      <c r="B422" t="str">
        <f>IF(A422="","",VLOOKUP(A422,Samples!$A$3:$D$100,4,FALSE))</f>
        <v/>
      </c>
    </row>
    <row r="423" spans="1:12" x14ac:dyDescent="0.25">
      <c r="A423" s="10" t="str">
        <f>IF($A$422="","",IF(VLOOKUP($A$422,Samples!$A$3:$D$100,2,FALSE)='Intermediate Lookups'!$A2&amp;'Intermediate Lookups'!B$1,$A$422, ""))</f>
        <v/>
      </c>
      <c r="B423" s="10" t="str">
        <f>IF($A$422="","",IF(VLOOKUP($A$422,Samples!$A$3:$D$100,2,FALSE)='Intermediate Lookups'!$A2&amp;'Intermediate Lookups'!C$1,$A$422, ""))</f>
        <v/>
      </c>
      <c r="C423" s="10" t="str">
        <f>IF($A$422="","",IF(VLOOKUP($A$422,Samples!$A$3:$D$100,2,FALSE)='Intermediate Lookups'!$A2&amp;'Intermediate Lookups'!D$1,$A$422, ""))</f>
        <v/>
      </c>
      <c r="D423" s="10" t="str">
        <f>IF($A$422="","",IF(VLOOKUP($A$422,Samples!$A$3:$D$100,2,FALSE)='Intermediate Lookups'!$A2&amp;'Intermediate Lookups'!E$1,$A$422, ""))</f>
        <v/>
      </c>
      <c r="E423" s="10" t="str">
        <f>IF($A$422="","",IF(VLOOKUP($A$422,Samples!$A$3:$D$100,2,FALSE)='Intermediate Lookups'!$A2&amp;'Intermediate Lookups'!F$1,$A$422, ""))</f>
        <v/>
      </c>
      <c r="F423" s="10" t="str">
        <f>IF($A$422="","",IF(VLOOKUP($A$422,Samples!$A$3:$D$100,2,FALSE)='Intermediate Lookups'!$A2&amp;'Intermediate Lookups'!G$1,$A$422, ""))</f>
        <v/>
      </c>
      <c r="G423" s="10" t="str">
        <f>IF($A$422="","",IF(VLOOKUP($A$422,Samples!$A$3:$D$100,2,FALSE)='Intermediate Lookups'!$A2&amp;'Intermediate Lookups'!H$1,$A$422, ""))</f>
        <v/>
      </c>
      <c r="H423" s="10" t="str">
        <f>IF($A$422="","",IF(VLOOKUP($A$422,Samples!$A$3:$D$100,2,FALSE)='Intermediate Lookups'!$A2&amp;'Intermediate Lookups'!I$1,$A$422, ""))</f>
        <v/>
      </c>
      <c r="I423" s="10" t="str">
        <f>IF($A$422="","",IF(VLOOKUP($A$422,Samples!$A$3:$D$100,2,FALSE)='Intermediate Lookups'!$A2&amp;'Intermediate Lookups'!J$1,$A$422, ""))</f>
        <v/>
      </c>
      <c r="J423" s="10" t="str">
        <f>IF($A$422="","",IF(VLOOKUP($A$422,Samples!$A$3:$D$100,2,FALSE)='Intermediate Lookups'!$A2&amp;'Intermediate Lookups'!K$1,$A$422, ""))</f>
        <v/>
      </c>
      <c r="K423" s="10" t="str">
        <f>IF($A$422="","",IF(VLOOKUP($A$422,Samples!$A$3:$D$100,2,FALSE)='Intermediate Lookups'!$A2&amp;'Intermediate Lookups'!L$1,$A$422, ""))</f>
        <v/>
      </c>
      <c r="L423" s="10" t="str">
        <f>IF($A$422="","",IF(VLOOKUP($A$422,Samples!$A$3:$D$100,2,FALSE)='Intermediate Lookups'!$A2&amp;'Intermediate Lookups'!M$1,$A$422, ""))</f>
        <v/>
      </c>
    </row>
    <row r="424" spans="1:12" x14ac:dyDescent="0.25">
      <c r="A424" s="10" t="str">
        <f>IF($A$422="","",IF(VLOOKUP($A$422,Samples!$A$3:$D$100,2,FALSE)='Intermediate Lookups'!$A3&amp;'Intermediate Lookups'!B$1,$A$422, ""))</f>
        <v/>
      </c>
      <c r="B424" s="10" t="str">
        <f>IF($A$422="","",IF(VLOOKUP($A$422,Samples!$A$3:$D$100,2,FALSE)='Intermediate Lookups'!$A3&amp;'Intermediate Lookups'!C$1,$A$422, ""))</f>
        <v/>
      </c>
      <c r="C424" s="10" t="str">
        <f>IF($A$422="","",IF(VLOOKUP($A$422,Samples!$A$3:$D$100,2,FALSE)='Intermediate Lookups'!$A3&amp;'Intermediate Lookups'!D$1,$A$422, ""))</f>
        <v/>
      </c>
      <c r="D424" s="10" t="str">
        <f>IF($A$422="","",IF(VLOOKUP($A$422,Samples!$A$3:$D$100,2,FALSE)='Intermediate Lookups'!$A3&amp;'Intermediate Lookups'!E$1,$A$422, ""))</f>
        <v/>
      </c>
      <c r="E424" s="10" t="str">
        <f>IF($A$422="","",IF(VLOOKUP($A$422,Samples!$A$3:$D$100,2,FALSE)='Intermediate Lookups'!$A3&amp;'Intermediate Lookups'!F$1,$A$422, ""))</f>
        <v/>
      </c>
      <c r="F424" s="10" t="str">
        <f>IF($A$422="","",IF(VLOOKUP($A$422,Samples!$A$3:$D$100,2,FALSE)='Intermediate Lookups'!$A3&amp;'Intermediate Lookups'!G$1,$A$422, ""))</f>
        <v/>
      </c>
      <c r="G424" s="10" t="str">
        <f>IF($A$422="","",IF(VLOOKUP($A$422,Samples!$A$3:$D$100,2,FALSE)='Intermediate Lookups'!$A3&amp;'Intermediate Lookups'!H$1,$A$422, ""))</f>
        <v/>
      </c>
      <c r="H424" s="10" t="str">
        <f>IF($A$422="","",IF(VLOOKUP($A$422,Samples!$A$3:$D$100,2,FALSE)='Intermediate Lookups'!$A3&amp;'Intermediate Lookups'!I$1,$A$422, ""))</f>
        <v/>
      </c>
      <c r="I424" s="10" t="str">
        <f>IF($A$422="","",IF(VLOOKUP($A$422,Samples!$A$3:$D$100,2,FALSE)='Intermediate Lookups'!$A3&amp;'Intermediate Lookups'!J$1,$A$422, ""))</f>
        <v/>
      </c>
      <c r="J424" s="10" t="str">
        <f>IF($A$422="","",IF(VLOOKUP($A$422,Samples!$A$3:$D$100,2,FALSE)='Intermediate Lookups'!$A3&amp;'Intermediate Lookups'!K$1,$A$422, ""))</f>
        <v/>
      </c>
      <c r="K424" s="10" t="str">
        <f>IF($A$422="","",IF(VLOOKUP($A$422,Samples!$A$3:$D$100,2,FALSE)='Intermediate Lookups'!$A3&amp;'Intermediate Lookups'!L$1,$A$422, ""))</f>
        <v/>
      </c>
      <c r="L424" s="10" t="str">
        <f>IF($A$422="","",IF(VLOOKUP($A$422,Samples!$A$3:$D$100,2,FALSE)='Intermediate Lookups'!$A3&amp;'Intermediate Lookups'!M$1,$A$422, ""))</f>
        <v/>
      </c>
    </row>
    <row r="425" spans="1:12" x14ac:dyDescent="0.25">
      <c r="A425" s="10" t="str">
        <f>IF($A$422="","",IF(VLOOKUP($A$422,Samples!$A$3:$D$100,2,FALSE)='Intermediate Lookups'!$A4&amp;'Intermediate Lookups'!B$1,$A$422, ""))</f>
        <v/>
      </c>
      <c r="B425" s="10" t="str">
        <f>IF($A$422="","",IF(VLOOKUP($A$422,Samples!$A$3:$D$100,2,FALSE)='Intermediate Lookups'!$A4&amp;'Intermediate Lookups'!C$1,$A$422, ""))</f>
        <v/>
      </c>
      <c r="C425" s="10" t="str">
        <f>IF($A$422="","",IF(VLOOKUP($A$422,Samples!$A$3:$D$100,2,FALSE)='Intermediate Lookups'!$A4&amp;'Intermediate Lookups'!D$1,$A$422, ""))</f>
        <v/>
      </c>
      <c r="D425" s="10" t="str">
        <f>IF($A$422="","",IF(VLOOKUP($A$422,Samples!$A$3:$D$100,2,FALSE)='Intermediate Lookups'!$A4&amp;'Intermediate Lookups'!E$1,$A$422, ""))</f>
        <v/>
      </c>
      <c r="E425" s="10" t="str">
        <f>IF($A$422="","",IF(VLOOKUP($A$422,Samples!$A$3:$D$100,2,FALSE)='Intermediate Lookups'!$A4&amp;'Intermediate Lookups'!F$1,$A$422, ""))</f>
        <v/>
      </c>
      <c r="F425" s="10" t="str">
        <f>IF($A$422="","",IF(VLOOKUP($A$422,Samples!$A$3:$D$100,2,FALSE)='Intermediate Lookups'!$A4&amp;'Intermediate Lookups'!G$1,$A$422, ""))</f>
        <v/>
      </c>
      <c r="G425" s="10" t="str">
        <f>IF($A$422="","",IF(VLOOKUP($A$422,Samples!$A$3:$D$100,2,FALSE)='Intermediate Lookups'!$A4&amp;'Intermediate Lookups'!H$1,$A$422, ""))</f>
        <v/>
      </c>
      <c r="H425" s="10" t="str">
        <f>IF($A$422="","",IF(VLOOKUP($A$422,Samples!$A$3:$D$100,2,FALSE)='Intermediate Lookups'!$A4&amp;'Intermediate Lookups'!I$1,$A$422, ""))</f>
        <v/>
      </c>
      <c r="I425" s="10" t="str">
        <f>IF($A$422="","",IF(VLOOKUP($A$422,Samples!$A$3:$D$100,2,FALSE)='Intermediate Lookups'!$A4&amp;'Intermediate Lookups'!J$1,$A$422, ""))</f>
        <v/>
      </c>
      <c r="J425" s="10" t="str">
        <f>IF($A$422="","",IF(VLOOKUP($A$422,Samples!$A$3:$D$100,2,FALSE)='Intermediate Lookups'!$A4&amp;'Intermediate Lookups'!K$1,$A$422, ""))</f>
        <v/>
      </c>
      <c r="K425" s="10" t="str">
        <f>IF($A$422="","",IF(VLOOKUP($A$422,Samples!$A$3:$D$100,2,FALSE)='Intermediate Lookups'!$A4&amp;'Intermediate Lookups'!L$1,$A$422, ""))</f>
        <v/>
      </c>
      <c r="L425" s="10" t="str">
        <f>IF($A$422="","",IF(VLOOKUP($A$422,Samples!$A$3:$D$100,2,FALSE)='Intermediate Lookups'!$A4&amp;'Intermediate Lookups'!M$1,$A$422, ""))</f>
        <v/>
      </c>
    </row>
    <row r="426" spans="1:12" x14ac:dyDescent="0.25">
      <c r="A426" s="10" t="str">
        <f>IF($A$422="","",IF(VLOOKUP($A$422,Samples!$A$3:$D$100,2,FALSE)='Intermediate Lookups'!$A5&amp;'Intermediate Lookups'!B$1,$A$422, ""))</f>
        <v/>
      </c>
      <c r="B426" s="10" t="str">
        <f>IF($A$422="","",IF(VLOOKUP($A$422,Samples!$A$3:$D$100,2,FALSE)='Intermediate Lookups'!$A5&amp;'Intermediate Lookups'!C$1,$A$422, ""))</f>
        <v/>
      </c>
      <c r="C426" s="10" t="str">
        <f>IF($A$422="","",IF(VLOOKUP($A$422,Samples!$A$3:$D$100,2,FALSE)='Intermediate Lookups'!$A5&amp;'Intermediate Lookups'!D$1,$A$422, ""))</f>
        <v/>
      </c>
      <c r="D426" s="10" t="str">
        <f>IF($A$422="","",IF(VLOOKUP($A$422,Samples!$A$3:$D$100,2,FALSE)='Intermediate Lookups'!$A5&amp;'Intermediate Lookups'!E$1,$A$422, ""))</f>
        <v/>
      </c>
      <c r="E426" s="10" t="str">
        <f>IF($A$422="","",IF(VLOOKUP($A$422,Samples!$A$3:$D$100,2,FALSE)='Intermediate Lookups'!$A5&amp;'Intermediate Lookups'!F$1,$A$422, ""))</f>
        <v/>
      </c>
      <c r="F426" s="10" t="str">
        <f>IF($A$422="","",IF(VLOOKUP($A$422,Samples!$A$3:$D$100,2,FALSE)='Intermediate Lookups'!$A5&amp;'Intermediate Lookups'!G$1,$A$422, ""))</f>
        <v/>
      </c>
      <c r="G426" s="10" t="str">
        <f>IF($A$422="","",IF(VLOOKUP($A$422,Samples!$A$3:$D$100,2,FALSE)='Intermediate Lookups'!$A5&amp;'Intermediate Lookups'!H$1,$A$422, ""))</f>
        <v/>
      </c>
      <c r="H426" s="10" t="str">
        <f>IF($A$422="","",IF(VLOOKUP($A$422,Samples!$A$3:$D$100,2,FALSE)='Intermediate Lookups'!$A5&amp;'Intermediate Lookups'!I$1,$A$422, ""))</f>
        <v/>
      </c>
      <c r="I426" s="10" t="str">
        <f>IF($A$422="","",IF(VLOOKUP($A$422,Samples!$A$3:$D$100,2,FALSE)='Intermediate Lookups'!$A5&amp;'Intermediate Lookups'!J$1,$A$422, ""))</f>
        <v/>
      </c>
      <c r="J426" s="10" t="str">
        <f>IF($A$422="","",IF(VLOOKUP($A$422,Samples!$A$3:$D$100,2,FALSE)='Intermediate Lookups'!$A5&amp;'Intermediate Lookups'!K$1,$A$422, ""))</f>
        <v/>
      </c>
      <c r="K426" s="10" t="str">
        <f>IF($A$422="","",IF(VLOOKUP($A$422,Samples!$A$3:$D$100,2,FALSE)='Intermediate Lookups'!$A5&amp;'Intermediate Lookups'!L$1,$A$422, ""))</f>
        <v/>
      </c>
      <c r="L426" s="10" t="str">
        <f>IF($A$422="","",IF(VLOOKUP($A$422,Samples!$A$3:$D$100,2,FALSE)='Intermediate Lookups'!$A5&amp;'Intermediate Lookups'!M$1,$A$422, ""))</f>
        <v/>
      </c>
    </row>
    <row r="427" spans="1:12" x14ac:dyDescent="0.25">
      <c r="A427" s="10" t="str">
        <f>IF($A$422="","",IF(VLOOKUP($A$422,Samples!$A$3:$D$100,2,FALSE)='Intermediate Lookups'!$A6&amp;'Intermediate Lookups'!B$1,$A$422, ""))</f>
        <v/>
      </c>
      <c r="B427" s="10" t="str">
        <f>IF($A$422="","",IF(VLOOKUP($A$422,Samples!$A$3:$D$100,2,FALSE)='Intermediate Lookups'!$A6&amp;'Intermediate Lookups'!C$1,$A$422, ""))</f>
        <v/>
      </c>
      <c r="C427" s="10" t="str">
        <f>IF($A$422="","",IF(VLOOKUP($A$422,Samples!$A$3:$D$100,2,FALSE)='Intermediate Lookups'!$A6&amp;'Intermediate Lookups'!D$1,$A$422, ""))</f>
        <v/>
      </c>
      <c r="D427" s="10" t="str">
        <f>IF($A$422="","",IF(VLOOKUP($A$422,Samples!$A$3:$D$100,2,FALSE)='Intermediate Lookups'!$A6&amp;'Intermediate Lookups'!E$1,$A$422, ""))</f>
        <v/>
      </c>
      <c r="E427" s="10" t="str">
        <f>IF($A$422="","",IF(VLOOKUP($A$422,Samples!$A$3:$D$100,2,FALSE)='Intermediate Lookups'!$A6&amp;'Intermediate Lookups'!F$1,$A$422, ""))</f>
        <v/>
      </c>
      <c r="F427" s="10" t="str">
        <f>IF($A$422="","",IF(VLOOKUP($A$422,Samples!$A$3:$D$100,2,FALSE)='Intermediate Lookups'!$A6&amp;'Intermediate Lookups'!G$1,$A$422, ""))</f>
        <v/>
      </c>
      <c r="G427" s="10" t="str">
        <f>IF($A$422="","",IF(VLOOKUP($A$422,Samples!$A$3:$D$100,2,FALSE)='Intermediate Lookups'!$A6&amp;'Intermediate Lookups'!H$1,$A$422, ""))</f>
        <v/>
      </c>
      <c r="H427" s="10" t="str">
        <f>IF($A$422="","",IF(VLOOKUP($A$422,Samples!$A$3:$D$100,2,FALSE)='Intermediate Lookups'!$A6&amp;'Intermediate Lookups'!I$1,$A$422, ""))</f>
        <v/>
      </c>
      <c r="I427" s="10" t="str">
        <f>IF($A$422="","",IF(VLOOKUP($A$422,Samples!$A$3:$D$100,2,FALSE)='Intermediate Lookups'!$A6&amp;'Intermediate Lookups'!J$1,$A$422, ""))</f>
        <v/>
      </c>
      <c r="J427" s="10" t="str">
        <f>IF($A$422="","",IF(VLOOKUP($A$422,Samples!$A$3:$D$100,2,FALSE)='Intermediate Lookups'!$A6&amp;'Intermediate Lookups'!K$1,$A$422, ""))</f>
        <v/>
      </c>
      <c r="K427" s="10" t="str">
        <f>IF($A$422="","",IF(VLOOKUP($A$422,Samples!$A$3:$D$100,2,FALSE)='Intermediate Lookups'!$A6&amp;'Intermediate Lookups'!L$1,$A$422, ""))</f>
        <v/>
      </c>
      <c r="L427" s="10" t="str">
        <f>IF($A$422="","",IF(VLOOKUP($A$422,Samples!$A$3:$D$100,2,FALSE)='Intermediate Lookups'!$A6&amp;'Intermediate Lookups'!M$1,$A$422, ""))</f>
        <v/>
      </c>
    </row>
    <row r="428" spans="1:12" x14ac:dyDescent="0.25">
      <c r="A428" s="10" t="str">
        <f>IF($A$422="","",IF(VLOOKUP($A$422,Samples!$A$3:$D$100,2,FALSE)='Intermediate Lookups'!$A7&amp;'Intermediate Lookups'!B$1,$A$422, ""))</f>
        <v/>
      </c>
      <c r="B428" s="10" t="str">
        <f>IF($A$422="","",IF(VLOOKUP($A$422,Samples!$A$3:$D$100,2,FALSE)='Intermediate Lookups'!$A7&amp;'Intermediate Lookups'!C$1,$A$422, ""))</f>
        <v/>
      </c>
      <c r="C428" s="10" t="str">
        <f>IF($A$422="","",IF(VLOOKUP($A$422,Samples!$A$3:$D$100,2,FALSE)='Intermediate Lookups'!$A7&amp;'Intermediate Lookups'!D$1,$A$422, ""))</f>
        <v/>
      </c>
      <c r="D428" s="10" t="str">
        <f>IF($A$422="","",IF(VLOOKUP($A$422,Samples!$A$3:$D$100,2,FALSE)='Intermediate Lookups'!$A7&amp;'Intermediate Lookups'!E$1,$A$422, ""))</f>
        <v/>
      </c>
      <c r="E428" s="10" t="str">
        <f>IF($A$422="","",IF(VLOOKUP($A$422,Samples!$A$3:$D$100,2,FALSE)='Intermediate Lookups'!$A7&amp;'Intermediate Lookups'!F$1,$A$422, ""))</f>
        <v/>
      </c>
      <c r="F428" s="10" t="str">
        <f>IF($A$422="","",IF(VLOOKUP($A$422,Samples!$A$3:$D$100,2,FALSE)='Intermediate Lookups'!$A7&amp;'Intermediate Lookups'!G$1,$A$422, ""))</f>
        <v/>
      </c>
      <c r="G428" s="10" t="str">
        <f>IF($A$422="","",IF(VLOOKUP($A$422,Samples!$A$3:$D$100,2,FALSE)='Intermediate Lookups'!$A7&amp;'Intermediate Lookups'!H$1,$A$422, ""))</f>
        <v/>
      </c>
      <c r="H428" s="10" t="str">
        <f>IF($A$422="","",IF(VLOOKUP($A$422,Samples!$A$3:$D$100,2,FALSE)='Intermediate Lookups'!$A7&amp;'Intermediate Lookups'!I$1,$A$422, ""))</f>
        <v/>
      </c>
      <c r="I428" s="10" t="str">
        <f>IF($A$422="","",IF(VLOOKUP($A$422,Samples!$A$3:$D$100,2,FALSE)='Intermediate Lookups'!$A7&amp;'Intermediate Lookups'!J$1,$A$422, ""))</f>
        <v/>
      </c>
      <c r="J428" s="10" t="str">
        <f>IF($A$422="","",IF(VLOOKUP($A$422,Samples!$A$3:$D$100,2,FALSE)='Intermediate Lookups'!$A7&amp;'Intermediate Lookups'!K$1,$A$422, ""))</f>
        <v/>
      </c>
      <c r="K428" s="10" t="str">
        <f>IF($A$422="","",IF(VLOOKUP($A$422,Samples!$A$3:$D$100,2,FALSE)='Intermediate Lookups'!$A7&amp;'Intermediate Lookups'!L$1,$A$422, ""))</f>
        <v/>
      </c>
      <c r="L428" s="10" t="str">
        <f>IF($A$422="","",IF(VLOOKUP($A$422,Samples!$A$3:$D$100,2,FALSE)='Intermediate Lookups'!$A7&amp;'Intermediate Lookups'!M$1,$A$422, ""))</f>
        <v/>
      </c>
    </row>
    <row r="429" spans="1:12" x14ac:dyDescent="0.25">
      <c r="A429" s="10" t="str">
        <f>IF($A$422="","",IF(VLOOKUP($A$422,Samples!$A$3:$D$100,2,FALSE)='Intermediate Lookups'!$A8&amp;'Intermediate Lookups'!B$1,$A$422, ""))</f>
        <v/>
      </c>
      <c r="B429" s="10" t="str">
        <f>IF($A$422="","",IF(VLOOKUP($A$422,Samples!$A$3:$D$100,2,FALSE)='Intermediate Lookups'!$A8&amp;'Intermediate Lookups'!C$1,$A$422, ""))</f>
        <v/>
      </c>
      <c r="C429" s="10" t="str">
        <f>IF($A$422="","",IF(VLOOKUP($A$422,Samples!$A$3:$D$100,2,FALSE)='Intermediate Lookups'!$A8&amp;'Intermediate Lookups'!D$1,$A$422, ""))</f>
        <v/>
      </c>
      <c r="D429" s="10" t="str">
        <f>IF($A$422="","",IF(VLOOKUP($A$422,Samples!$A$3:$D$100,2,FALSE)='Intermediate Lookups'!$A8&amp;'Intermediate Lookups'!E$1,$A$422, ""))</f>
        <v/>
      </c>
      <c r="E429" s="10" t="str">
        <f>IF($A$422="","",IF(VLOOKUP($A$422,Samples!$A$3:$D$100,2,FALSE)='Intermediate Lookups'!$A8&amp;'Intermediate Lookups'!F$1,$A$422, ""))</f>
        <v/>
      </c>
      <c r="F429" s="10" t="str">
        <f>IF($A$422="","",IF(VLOOKUP($A$422,Samples!$A$3:$D$100,2,FALSE)='Intermediate Lookups'!$A8&amp;'Intermediate Lookups'!G$1,$A$422, ""))</f>
        <v/>
      </c>
      <c r="G429" s="10" t="str">
        <f>IF($A$422="","",IF(VLOOKUP($A$422,Samples!$A$3:$D$100,2,FALSE)='Intermediate Lookups'!$A8&amp;'Intermediate Lookups'!H$1,$A$422, ""))</f>
        <v/>
      </c>
      <c r="H429" s="10" t="str">
        <f>IF($A$422="","",IF(VLOOKUP($A$422,Samples!$A$3:$D$100,2,FALSE)='Intermediate Lookups'!$A8&amp;'Intermediate Lookups'!I$1,$A$422, ""))</f>
        <v/>
      </c>
      <c r="I429" s="10" t="str">
        <f>IF($A$422="","",IF(VLOOKUP($A$422,Samples!$A$3:$D$100,2,FALSE)='Intermediate Lookups'!$A8&amp;'Intermediate Lookups'!J$1,$A$422, ""))</f>
        <v/>
      </c>
      <c r="J429" s="10" t="str">
        <f>IF($A$422="","",IF(VLOOKUP($A$422,Samples!$A$3:$D$100,2,FALSE)='Intermediate Lookups'!$A8&amp;'Intermediate Lookups'!K$1,$A$422, ""))</f>
        <v/>
      </c>
      <c r="K429" s="10" t="str">
        <f>IF($A$422="","",IF(VLOOKUP($A$422,Samples!$A$3:$D$100,2,FALSE)='Intermediate Lookups'!$A8&amp;'Intermediate Lookups'!L$1,$A$422, ""))</f>
        <v/>
      </c>
      <c r="L429" s="10" t="str">
        <f>IF($A$422="","",IF(VLOOKUP($A$422,Samples!$A$3:$D$100,2,FALSE)='Intermediate Lookups'!$A8&amp;'Intermediate Lookups'!M$1,$A$422, ""))</f>
        <v/>
      </c>
    </row>
    <row r="430" spans="1:12" x14ac:dyDescent="0.25">
      <c r="A430" s="10" t="str">
        <f>IF($A$422="","",IF(VLOOKUP($A$422,Samples!$A$3:$D$100,2,FALSE)='Intermediate Lookups'!$A9&amp;'Intermediate Lookups'!B$1,$A$422, ""))</f>
        <v/>
      </c>
      <c r="B430" s="10" t="str">
        <f>IF($A$422="","",IF(VLOOKUP($A$422,Samples!$A$3:$D$100,2,FALSE)='Intermediate Lookups'!$A9&amp;'Intermediate Lookups'!C$1,$A$422, ""))</f>
        <v/>
      </c>
      <c r="C430" s="10" t="str">
        <f>IF($A$422="","",IF(VLOOKUP($A$422,Samples!$A$3:$D$100,2,FALSE)='Intermediate Lookups'!$A9&amp;'Intermediate Lookups'!D$1,$A$422, ""))</f>
        <v/>
      </c>
      <c r="D430" s="10" t="str">
        <f>IF($A$422="","",IF(VLOOKUP($A$422,Samples!$A$3:$D$100,2,FALSE)='Intermediate Lookups'!$A9&amp;'Intermediate Lookups'!E$1,$A$422, ""))</f>
        <v/>
      </c>
      <c r="E430" s="10" t="str">
        <f>IF($A$422="","",IF(VLOOKUP($A$422,Samples!$A$3:$D$100,2,FALSE)='Intermediate Lookups'!$A9&amp;'Intermediate Lookups'!F$1,$A$422, ""))</f>
        <v/>
      </c>
      <c r="F430" s="10" t="str">
        <f>IF($A$422="","",IF(VLOOKUP($A$422,Samples!$A$3:$D$100,2,FALSE)='Intermediate Lookups'!$A9&amp;'Intermediate Lookups'!G$1,$A$422, ""))</f>
        <v/>
      </c>
      <c r="G430" s="10" t="str">
        <f>IF($A$422="","",IF(VLOOKUP($A$422,Samples!$A$3:$D$100,2,FALSE)='Intermediate Lookups'!$A9&amp;'Intermediate Lookups'!H$1,$A$422, ""))</f>
        <v/>
      </c>
      <c r="H430" s="10" t="str">
        <f>IF($A$422="","",IF(VLOOKUP($A$422,Samples!$A$3:$D$100,2,FALSE)='Intermediate Lookups'!$A9&amp;'Intermediate Lookups'!I$1,$A$422, ""))</f>
        <v/>
      </c>
      <c r="I430" s="10" t="str">
        <f>IF($A$422="","",IF(VLOOKUP($A$422,Samples!$A$3:$D$100,2,FALSE)='Intermediate Lookups'!$A9&amp;'Intermediate Lookups'!J$1,$A$422, ""))</f>
        <v/>
      </c>
      <c r="J430" s="10" t="str">
        <f>IF($A$422="","",IF(VLOOKUP($A$422,Samples!$A$3:$D$100,2,FALSE)='Intermediate Lookups'!$A9&amp;'Intermediate Lookups'!K$1,$A$422, ""))</f>
        <v/>
      </c>
      <c r="K430" s="10" t="str">
        <f>IF($A$422="","",IF(VLOOKUP($A$422,Samples!$A$3:$D$100,2,FALSE)='Intermediate Lookups'!$A9&amp;'Intermediate Lookups'!L$1,$A$422, ""))</f>
        <v/>
      </c>
      <c r="L430" s="10" t="str">
        <f>IF($A$422="","",IF(VLOOKUP($A$422,Samples!$A$3:$D$100,2,FALSE)='Intermediate Lookups'!$A9&amp;'Intermediate Lookups'!M$1,$A$422, ""))</f>
        <v/>
      </c>
    </row>
    <row r="432" spans="1:12" x14ac:dyDescent="0.25">
      <c r="A432" t="str">
        <f>IF(ISBLANK(Samples!A46),IF(OR(A422="",A422=Samples!$A$100,ISBLANK(Samples!A100)),"",Samples!$A$100),Samples!A46)</f>
        <v/>
      </c>
      <c r="B432" t="str">
        <f>IF(A432="","",VLOOKUP(A432,Samples!$A$3:$D$100,4,FALSE))</f>
        <v/>
      </c>
    </row>
    <row r="433" spans="1:12" x14ac:dyDescent="0.25">
      <c r="A433" s="10" t="str">
        <f>IF($A$432="","",IF(VLOOKUP($A$432,Samples!$A$3:$D$100,2,FALSE)='Intermediate Lookups'!$A2&amp;'Intermediate Lookups'!B$1,$A$432, ""))</f>
        <v/>
      </c>
      <c r="B433" s="10" t="str">
        <f>IF($A$432="","",IF(VLOOKUP($A$432,Samples!$A$3:$D$100,2,FALSE)='Intermediate Lookups'!$A2&amp;'Intermediate Lookups'!C$1,$A$432, ""))</f>
        <v/>
      </c>
      <c r="C433" s="10" t="str">
        <f>IF($A$432="","",IF(VLOOKUP($A$432,Samples!$A$3:$D$100,2,FALSE)='Intermediate Lookups'!$A2&amp;'Intermediate Lookups'!D$1,$A$432, ""))</f>
        <v/>
      </c>
      <c r="D433" s="10" t="str">
        <f>IF($A$432="","",IF(VLOOKUP($A$432,Samples!$A$3:$D$100,2,FALSE)='Intermediate Lookups'!$A2&amp;'Intermediate Lookups'!E$1,$A$432, ""))</f>
        <v/>
      </c>
      <c r="E433" s="10" t="str">
        <f>IF($A$432="","",IF(VLOOKUP($A$432,Samples!$A$3:$D$100,2,FALSE)='Intermediate Lookups'!$A2&amp;'Intermediate Lookups'!F$1,$A$432, ""))</f>
        <v/>
      </c>
      <c r="F433" s="10" t="str">
        <f>IF($A$432="","",IF(VLOOKUP($A$432,Samples!$A$3:$D$100,2,FALSE)='Intermediate Lookups'!$A2&amp;'Intermediate Lookups'!G$1,$A$432, ""))</f>
        <v/>
      </c>
      <c r="G433" s="10" t="str">
        <f>IF($A$432="","",IF(VLOOKUP($A$432,Samples!$A$3:$D$100,2,FALSE)='Intermediate Lookups'!$A2&amp;'Intermediate Lookups'!H$1,$A$432, ""))</f>
        <v/>
      </c>
      <c r="H433" s="10" t="str">
        <f>IF($A$432="","",IF(VLOOKUP($A$432,Samples!$A$3:$D$100,2,FALSE)='Intermediate Lookups'!$A2&amp;'Intermediate Lookups'!I$1,$A$432, ""))</f>
        <v/>
      </c>
      <c r="I433" s="10" t="str">
        <f>IF($A$432="","",IF(VLOOKUP($A$432,Samples!$A$3:$D$100,2,FALSE)='Intermediate Lookups'!$A2&amp;'Intermediate Lookups'!J$1,$A$432, ""))</f>
        <v/>
      </c>
      <c r="J433" s="10" t="str">
        <f>IF($A$432="","",IF(VLOOKUP($A$432,Samples!$A$3:$D$100,2,FALSE)='Intermediate Lookups'!$A2&amp;'Intermediate Lookups'!K$1,$A$432, ""))</f>
        <v/>
      </c>
      <c r="K433" s="10" t="str">
        <f>IF($A$432="","",IF(VLOOKUP($A$432,Samples!$A$3:$D$100,2,FALSE)='Intermediate Lookups'!$A2&amp;'Intermediate Lookups'!L$1,$A$432, ""))</f>
        <v/>
      </c>
      <c r="L433" s="10" t="str">
        <f>IF($A$432="","",IF(VLOOKUP($A$432,Samples!$A$3:$D$100,2,FALSE)='Intermediate Lookups'!$A2&amp;'Intermediate Lookups'!M$1,$A$432, ""))</f>
        <v/>
      </c>
    </row>
    <row r="434" spans="1:12" x14ac:dyDescent="0.25">
      <c r="A434" s="10" t="str">
        <f>IF($A$432="","",IF(VLOOKUP($A$432,Samples!$A$3:$D$100,2,FALSE)='Intermediate Lookups'!$A3&amp;'Intermediate Lookups'!B$1,$A$432, ""))</f>
        <v/>
      </c>
      <c r="B434" s="10" t="str">
        <f>IF($A$432="","",IF(VLOOKUP($A$432,Samples!$A$3:$D$100,2,FALSE)='Intermediate Lookups'!$A3&amp;'Intermediate Lookups'!C$1,$A$432, ""))</f>
        <v/>
      </c>
      <c r="C434" s="10" t="str">
        <f>IF($A$432="","",IF(VLOOKUP($A$432,Samples!$A$3:$D$100,2,FALSE)='Intermediate Lookups'!$A3&amp;'Intermediate Lookups'!D$1,$A$432, ""))</f>
        <v/>
      </c>
      <c r="D434" s="10" t="str">
        <f>IF($A$432="","",IF(VLOOKUP($A$432,Samples!$A$3:$D$100,2,FALSE)='Intermediate Lookups'!$A3&amp;'Intermediate Lookups'!E$1,$A$432, ""))</f>
        <v/>
      </c>
      <c r="E434" s="10" t="str">
        <f>IF($A$432="","",IF(VLOOKUP($A$432,Samples!$A$3:$D$100,2,FALSE)='Intermediate Lookups'!$A3&amp;'Intermediate Lookups'!F$1,$A$432, ""))</f>
        <v/>
      </c>
      <c r="F434" s="10" t="str">
        <f>IF($A$432="","",IF(VLOOKUP($A$432,Samples!$A$3:$D$100,2,FALSE)='Intermediate Lookups'!$A3&amp;'Intermediate Lookups'!G$1,$A$432, ""))</f>
        <v/>
      </c>
      <c r="G434" s="10" t="str">
        <f>IF($A$432="","",IF(VLOOKUP($A$432,Samples!$A$3:$D$100,2,FALSE)='Intermediate Lookups'!$A3&amp;'Intermediate Lookups'!H$1,$A$432, ""))</f>
        <v/>
      </c>
      <c r="H434" s="10" t="str">
        <f>IF($A$432="","",IF(VLOOKUP($A$432,Samples!$A$3:$D$100,2,FALSE)='Intermediate Lookups'!$A3&amp;'Intermediate Lookups'!I$1,$A$432, ""))</f>
        <v/>
      </c>
      <c r="I434" s="10" t="str">
        <f>IF($A$432="","",IF(VLOOKUP($A$432,Samples!$A$3:$D$100,2,FALSE)='Intermediate Lookups'!$A3&amp;'Intermediate Lookups'!J$1,$A$432, ""))</f>
        <v/>
      </c>
      <c r="J434" s="10" t="str">
        <f>IF($A$432="","",IF(VLOOKUP($A$432,Samples!$A$3:$D$100,2,FALSE)='Intermediate Lookups'!$A3&amp;'Intermediate Lookups'!K$1,$A$432, ""))</f>
        <v/>
      </c>
      <c r="K434" s="10" t="str">
        <f>IF($A$432="","",IF(VLOOKUP($A$432,Samples!$A$3:$D$100,2,FALSE)='Intermediate Lookups'!$A3&amp;'Intermediate Lookups'!L$1,$A$432, ""))</f>
        <v/>
      </c>
      <c r="L434" s="10" t="str">
        <f>IF($A$432="","",IF(VLOOKUP($A$432,Samples!$A$3:$D$100,2,FALSE)='Intermediate Lookups'!$A3&amp;'Intermediate Lookups'!M$1,$A$432, ""))</f>
        <v/>
      </c>
    </row>
    <row r="435" spans="1:12" x14ac:dyDescent="0.25">
      <c r="A435" s="10" t="str">
        <f>IF($A$432="","",IF(VLOOKUP($A$432,Samples!$A$3:$D$100,2,FALSE)='Intermediate Lookups'!$A4&amp;'Intermediate Lookups'!B$1,$A$432, ""))</f>
        <v/>
      </c>
      <c r="B435" s="10" t="str">
        <f>IF($A$432="","",IF(VLOOKUP($A$432,Samples!$A$3:$D$100,2,FALSE)='Intermediate Lookups'!$A4&amp;'Intermediate Lookups'!C$1,$A$432, ""))</f>
        <v/>
      </c>
      <c r="C435" s="10" t="str">
        <f>IF($A$432="","",IF(VLOOKUP($A$432,Samples!$A$3:$D$100,2,FALSE)='Intermediate Lookups'!$A4&amp;'Intermediate Lookups'!D$1,$A$432, ""))</f>
        <v/>
      </c>
      <c r="D435" s="10" t="str">
        <f>IF($A$432="","",IF(VLOOKUP($A$432,Samples!$A$3:$D$100,2,FALSE)='Intermediate Lookups'!$A4&amp;'Intermediate Lookups'!E$1,$A$432, ""))</f>
        <v/>
      </c>
      <c r="E435" s="10" t="str">
        <f>IF($A$432="","",IF(VLOOKUP($A$432,Samples!$A$3:$D$100,2,FALSE)='Intermediate Lookups'!$A4&amp;'Intermediate Lookups'!F$1,$A$432, ""))</f>
        <v/>
      </c>
      <c r="F435" s="10" t="str">
        <f>IF($A$432="","",IF(VLOOKUP($A$432,Samples!$A$3:$D$100,2,FALSE)='Intermediate Lookups'!$A4&amp;'Intermediate Lookups'!G$1,$A$432, ""))</f>
        <v/>
      </c>
      <c r="G435" s="10" t="str">
        <f>IF($A$432="","",IF(VLOOKUP($A$432,Samples!$A$3:$D$100,2,FALSE)='Intermediate Lookups'!$A4&amp;'Intermediate Lookups'!H$1,$A$432, ""))</f>
        <v/>
      </c>
      <c r="H435" s="10" t="str">
        <f>IF($A$432="","",IF(VLOOKUP($A$432,Samples!$A$3:$D$100,2,FALSE)='Intermediate Lookups'!$A4&amp;'Intermediate Lookups'!I$1,$A$432, ""))</f>
        <v/>
      </c>
      <c r="I435" s="10" t="str">
        <f>IF($A$432="","",IF(VLOOKUP($A$432,Samples!$A$3:$D$100,2,FALSE)='Intermediate Lookups'!$A4&amp;'Intermediate Lookups'!J$1,$A$432, ""))</f>
        <v/>
      </c>
      <c r="J435" s="10" t="str">
        <f>IF($A$432="","",IF(VLOOKUP($A$432,Samples!$A$3:$D$100,2,FALSE)='Intermediate Lookups'!$A4&amp;'Intermediate Lookups'!K$1,$A$432, ""))</f>
        <v/>
      </c>
      <c r="K435" s="10" t="str">
        <f>IF($A$432="","",IF(VLOOKUP($A$432,Samples!$A$3:$D$100,2,FALSE)='Intermediate Lookups'!$A4&amp;'Intermediate Lookups'!L$1,$A$432, ""))</f>
        <v/>
      </c>
      <c r="L435" s="10" t="str">
        <f>IF($A$432="","",IF(VLOOKUP($A$432,Samples!$A$3:$D$100,2,FALSE)='Intermediate Lookups'!$A4&amp;'Intermediate Lookups'!M$1,$A$432, ""))</f>
        <v/>
      </c>
    </row>
    <row r="436" spans="1:12" x14ac:dyDescent="0.25">
      <c r="A436" s="10" t="str">
        <f>IF($A$432="","",IF(VLOOKUP($A$432,Samples!$A$3:$D$100,2,FALSE)='Intermediate Lookups'!$A5&amp;'Intermediate Lookups'!B$1,$A$432, ""))</f>
        <v/>
      </c>
      <c r="B436" s="10" t="str">
        <f>IF($A$432="","",IF(VLOOKUP($A$432,Samples!$A$3:$D$100,2,FALSE)='Intermediate Lookups'!$A5&amp;'Intermediate Lookups'!C$1,$A$432, ""))</f>
        <v/>
      </c>
      <c r="C436" s="10" t="str">
        <f>IF($A$432="","",IF(VLOOKUP($A$432,Samples!$A$3:$D$100,2,FALSE)='Intermediate Lookups'!$A5&amp;'Intermediate Lookups'!D$1,$A$432, ""))</f>
        <v/>
      </c>
      <c r="D436" s="10" t="str">
        <f>IF($A$432="","",IF(VLOOKUP($A$432,Samples!$A$3:$D$100,2,FALSE)='Intermediate Lookups'!$A5&amp;'Intermediate Lookups'!E$1,$A$432, ""))</f>
        <v/>
      </c>
      <c r="E436" s="10" t="str">
        <f>IF($A$432="","",IF(VLOOKUP($A$432,Samples!$A$3:$D$100,2,FALSE)='Intermediate Lookups'!$A5&amp;'Intermediate Lookups'!F$1,$A$432, ""))</f>
        <v/>
      </c>
      <c r="F436" s="10" t="str">
        <f>IF($A$432="","",IF(VLOOKUP($A$432,Samples!$A$3:$D$100,2,FALSE)='Intermediate Lookups'!$A5&amp;'Intermediate Lookups'!G$1,$A$432, ""))</f>
        <v/>
      </c>
      <c r="G436" s="10" t="str">
        <f>IF($A$432="","",IF(VLOOKUP($A$432,Samples!$A$3:$D$100,2,FALSE)='Intermediate Lookups'!$A5&amp;'Intermediate Lookups'!H$1,$A$432, ""))</f>
        <v/>
      </c>
      <c r="H436" s="10" t="str">
        <f>IF($A$432="","",IF(VLOOKUP($A$432,Samples!$A$3:$D$100,2,FALSE)='Intermediate Lookups'!$A5&amp;'Intermediate Lookups'!I$1,$A$432, ""))</f>
        <v/>
      </c>
      <c r="I436" s="10" t="str">
        <f>IF($A$432="","",IF(VLOOKUP($A$432,Samples!$A$3:$D$100,2,FALSE)='Intermediate Lookups'!$A5&amp;'Intermediate Lookups'!J$1,$A$432, ""))</f>
        <v/>
      </c>
      <c r="J436" s="10" t="str">
        <f>IF($A$432="","",IF(VLOOKUP($A$432,Samples!$A$3:$D$100,2,FALSE)='Intermediate Lookups'!$A5&amp;'Intermediate Lookups'!K$1,$A$432, ""))</f>
        <v/>
      </c>
      <c r="K436" s="10" t="str">
        <f>IF($A$432="","",IF(VLOOKUP($A$432,Samples!$A$3:$D$100,2,FALSE)='Intermediate Lookups'!$A5&amp;'Intermediate Lookups'!L$1,$A$432, ""))</f>
        <v/>
      </c>
      <c r="L436" s="10" t="str">
        <f>IF($A$432="","",IF(VLOOKUP($A$432,Samples!$A$3:$D$100,2,FALSE)='Intermediate Lookups'!$A5&amp;'Intermediate Lookups'!M$1,$A$432, ""))</f>
        <v/>
      </c>
    </row>
    <row r="437" spans="1:12" x14ac:dyDescent="0.25">
      <c r="A437" s="10" t="str">
        <f>IF($A$432="","",IF(VLOOKUP($A$432,Samples!$A$3:$D$100,2,FALSE)='Intermediate Lookups'!$A6&amp;'Intermediate Lookups'!B$1,$A$432, ""))</f>
        <v/>
      </c>
      <c r="B437" s="10" t="str">
        <f>IF($A$432="","",IF(VLOOKUP($A$432,Samples!$A$3:$D$100,2,FALSE)='Intermediate Lookups'!$A6&amp;'Intermediate Lookups'!C$1,$A$432, ""))</f>
        <v/>
      </c>
      <c r="C437" s="10" t="str">
        <f>IF($A$432="","",IF(VLOOKUP($A$432,Samples!$A$3:$D$100,2,FALSE)='Intermediate Lookups'!$A6&amp;'Intermediate Lookups'!D$1,$A$432, ""))</f>
        <v/>
      </c>
      <c r="D437" s="10" t="str">
        <f>IF($A$432="","",IF(VLOOKUP($A$432,Samples!$A$3:$D$100,2,FALSE)='Intermediate Lookups'!$A6&amp;'Intermediate Lookups'!E$1,$A$432, ""))</f>
        <v/>
      </c>
      <c r="E437" s="10" t="str">
        <f>IF($A$432="","",IF(VLOOKUP($A$432,Samples!$A$3:$D$100,2,FALSE)='Intermediate Lookups'!$A6&amp;'Intermediate Lookups'!F$1,$A$432, ""))</f>
        <v/>
      </c>
      <c r="F437" s="10" t="str">
        <f>IF($A$432="","",IF(VLOOKUP($A$432,Samples!$A$3:$D$100,2,FALSE)='Intermediate Lookups'!$A6&amp;'Intermediate Lookups'!G$1,$A$432, ""))</f>
        <v/>
      </c>
      <c r="G437" s="10" t="str">
        <f>IF($A$432="","",IF(VLOOKUP($A$432,Samples!$A$3:$D$100,2,FALSE)='Intermediate Lookups'!$A6&amp;'Intermediate Lookups'!H$1,$A$432, ""))</f>
        <v/>
      </c>
      <c r="H437" s="10" t="str">
        <f>IF($A$432="","",IF(VLOOKUP($A$432,Samples!$A$3:$D$100,2,FALSE)='Intermediate Lookups'!$A6&amp;'Intermediate Lookups'!I$1,$A$432, ""))</f>
        <v/>
      </c>
      <c r="I437" s="10" t="str">
        <f>IF($A$432="","",IF(VLOOKUP($A$432,Samples!$A$3:$D$100,2,FALSE)='Intermediate Lookups'!$A6&amp;'Intermediate Lookups'!J$1,$A$432, ""))</f>
        <v/>
      </c>
      <c r="J437" s="10" t="str">
        <f>IF($A$432="","",IF(VLOOKUP($A$432,Samples!$A$3:$D$100,2,FALSE)='Intermediate Lookups'!$A6&amp;'Intermediate Lookups'!K$1,$A$432, ""))</f>
        <v/>
      </c>
      <c r="K437" s="10" t="str">
        <f>IF($A$432="","",IF(VLOOKUP($A$432,Samples!$A$3:$D$100,2,FALSE)='Intermediate Lookups'!$A6&amp;'Intermediate Lookups'!L$1,$A$432, ""))</f>
        <v/>
      </c>
      <c r="L437" s="10" t="str">
        <f>IF($A$432="","",IF(VLOOKUP($A$432,Samples!$A$3:$D$100,2,FALSE)='Intermediate Lookups'!$A6&amp;'Intermediate Lookups'!M$1,$A$432, ""))</f>
        <v/>
      </c>
    </row>
    <row r="438" spans="1:12" x14ac:dyDescent="0.25">
      <c r="A438" s="10" t="str">
        <f>IF($A$432="","",IF(VLOOKUP($A$432,Samples!$A$3:$D$100,2,FALSE)='Intermediate Lookups'!$A7&amp;'Intermediate Lookups'!B$1,$A$432, ""))</f>
        <v/>
      </c>
      <c r="B438" s="10" t="str">
        <f>IF($A$432="","",IF(VLOOKUP($A$432,Samples!$A$3:$D$100,2,FALSE)='Intermediate Lookups'!$A7&amp;'Intermediate Lookups'!C$1,$A$432, ""))</f>
        <v/>
      </c>
      <c r="C438" s="10" t="str">
        <f>IF($A$432="","",IF(VLOOKUP($A$432,Samples!$A$3:$D$100,2,FALSE)='Intermediate Lookups'!$A7&amp;'Intermediate Lookups'!D$1,$A$432, ""))</f>
        <v/>
      </c>
      <c r="D438" s="10" t="str">
        <f>IF($A$432="","",IF(VLOOKUP($A$432,Samples!$A$3:$D$100,2,FALSE)='Intermediate Lookups'!$A7&amp;'Intermediate Lookups'!E$1,$A$432, ""))</f>
        <v/>
      </c>
      <c r="E438" s="10" t="str">
        <f>IF($A$432="","",IF(VLOOKUP($A$432,Samples!$A$3:$D$100,2,FALSE)='Intermediate Lookups'!$A7&amp;'Intermediate Lookups'!F$1,$A$432, ""))</f>
        <v/>
      </c>
      <c r="F438" s="10" t="str">
        <f>IF($A$432="","",IF(VLOOKUP($A$432,Samples!$A$3:$D$100,2,FALSE)='Intermediate Lookups'!$A7&amp;'Intermediate Lookups'!G$1,$A$432, ""))</f>
        <v/>
      </c>
      <c r="G438" s="10" t="str">
        <f>IF($A$432="","",IF(VLOOKUP($A$432,Samples!$A$3:$D$100,2,FALSE)='Intermediate Lookups'!$A7&amp;'Intermediate Lookups'!H$1,$A$432, ""))</f>
        <v/>
      </c>
      <c r="H438" s="10" t="str">
        <f>IF($A$432="","",IF(VLOOKUP($A$432,Samples!$A$3:$D$100,2,FALSE)='Intermediate Lookups'!$A7&amp;'Intermediate Lookups'!I$1,$A$432, ""))</f>
        <v/>
      </c>
      <c r="I438" s="10" t="str">
        <f>IF($A$432="","",IF(VLOOKUP($A$432,Samples!$A$3:$D$100,2,FALSE)='Intermediate Lookups'!$A7&amp;'Intermediate Lookups'!J$1,$A$432, ""))</f>
        <v/>
      </c>
      <c r="J438" s="10" t="str">
        <f>IF($A$432="","",IF(VLOOKUP($A$432,Samples!$A$3:$D$100,2,FALSE)='Intermediate Lookups'!$A7&amp;'Intermediate Lookups'!K$1,$A$432, ""))</f>
        <v/>
      </c>
      <c r="K438" s="10" t="str">
        <f>IF($A$432="","",IF(VLOOKUP($A$432,Samples!$A$3:$D$100,2,FALSE)='Intermediate Lookups'!$A7&amp;'Intermediate Lookups'!L$1,$A$432, ""))</f>
        <v/>
      </c>
      <c r="L438" s="10" t="str">
        <f>IF($A$432="","",IF(VLOOKUP($A$432,Samples!$A$3:$D$100,2,FALSE)='Intermediate Lookups'!$A7&amp;'Intermediate Lookups'!M$1,$A$432, ""))</f>
        <v/>
      </c>
    </row>
    <row r="439" spans="1:12" x14ac:dyDescent="0.25">
      <c r="A439" s="10" t="str">
        <f>IF($A$432="","",IF(VLOOKUP($A$432,Samples!$A$3:$D$100,2,FALSE)='Intermediate Lookups'!$A8&amp;'Intermediate Lookups'!B$1,$A$432, ""))</f>
        <v/>
      </c>
      <c r="B439" s="10" t="str">
        <f>IF($A$432="","",IF(VLOOKUP($A$432,Samples!$A$3:$D$100,2,FALSE)='Intermediate Lookups'!$A8&amp;'Intermediate Lookups'!C$1,$A$432, ""))</f>
        <v/>
      </c>
      <c r="C439" s="10" t="str">
        <f>IF($A$432="","",IF(VLOOKUP($A$432,Samples!$A$3:$D$100,2,FALSE)='Intermediate Lookups'!$A8&amp;'Intermediate Lookups'!D$1,$A$432, ""))</f>
        <v/>
      </c>
      <c r="D439" s="10" t="str">
        <f>IF($A$432="","",IF(VLOOKUP($A$432,Samples!$A$3:$D$100,2,FALSE)='Intermediate Lookups'!$A8&amp;'Intermediate Lookups'!E$1,$A$432, ""))</f>
        <v/>
      </c>
      <c r="E439" s="10" t="str">
        <f>IF($A$432="","",IF(VLOOKUP($A$432,Samples!$A$3:$D$100,2,FALSE)='Intermediate Lookups'!$A8&amp;'Intermediate Lookups'!F$1,$A$432, ""))</f>
        <v/>
      </c>
      <c r="F439" s="10" t="str">
        <f>IF($A$432="","",IF(VLOOKUP($A$432,Samples!$A$3:$D$100,2,FALSE)='Intermediate Lookups'!$A8&amp;'Intermediate Lookups'!G$1,$A$432, ""))</f>
        <v/>
      </c>
      <c r="G439" s="10" t="str">
        <f>IF($A$432="","",IF(VLOOKUP($A$432,Samples!$A$3:$D$100,2,FALSE)='Intermediate Lookups'!$A8&amp;'Intermediate Lookups'!H$1,$A$432, ""))</f>
        <v/>
      </c>
      <c r="H439" s="10" t="str">
        <f>IF($A$432="","",IF(VLOOKUP($A$432,Samples!$A$3:$D$100,2,FALSE)='Intermediate Lookups'!$A8&amp;'Intermediate Lookups'!I$1,$A$432, ""))</f>
        <v/>
      </c>
      <c r="I439" s="10" t="str">
        <f>IF($A$432="","",IF(VLOOKUP($A$432,Samples!$A$3:$D$100,2,FALSE)='Intermediate Lookups'!$A8&amp;'Intermediate Lookups'!J$1,$A$432, ""))</f>
        <v/>
      </c>
      <c r="J439" s="10" t="str">
        <f>IF($A$432="","",IF(VLOOKUP($A$432,Samples!$A$3:$D$100,2,FALSE)='Intermediate Lookups'!$A8&amp;'Intermediate Lookups'!K$1,$A$432, ""))</f>
        <v/>
      </c>
      <c r="K439" s="10" t="str">
        <f>IF($A$432="","",IF(VLOOKUP($A$432,Samples!$A$3:$D$100,2,FALSE)='Intermediate Lookups'!$A8&amp;'Intermediate Lookups'!L$1,$A$432, ""))</f>
        <v/>
      </c>
      <c r="L439" s="10" t="str">
        <f>IF($A$432="","",IF(VLOOKUP($A$432,Samples!$A$3:$D$100,2,FALSE)='Intermediate Lookups'!$A8&amp;'Intermediate Lookups'!M$1,$A$432, ""))</f>
        <v/>
      </c>
    </row>
    <row r="440" spans="1:12" x14ac:dyDescent="0.25">
      <c r="A440" s="10" t="str">
        <f>IF($A$432="","",IF(VLOOKUP($A$432,Samples!$A$3:$D$100,2,FALSE)='Intermediate Lookups'!$A9&amp;'Intermediate Lookups'!B$1,$A$432, ""))</f>
        <v/>
      </c>
      <c r="B440" s="10" t="str">
        <f>IF($A$432="","",IF(VLOOKUP($A$432,Samples!$A$3:$D$100,2,FALSE)='Intermediate Lookups'!$A9&amp;'Intermediate Lookups'!C$1,$A$432, ""))</f>
        <v/>
      </c>
      <c r="C440" s="10" t="str">
        <f>IF($A$432="","",IF(VLOOKUP($A$432,Samples!$A$3:$D$100,2,FALSE)='Intermediate Lookups'!$A9&amp;'Intermediate Lookups'!D$1,$A$432, ""))</f>
        <v/>
      </c>
      <c r="D440" s="10" t="str">
        <f>IF($A$432="","",IF(VLOOKUP($A$432,Samples!$A$3:$D$100,2,FALSE)='Intermediate Lookups'!$A9&amp;'Intermediate Lookups'!E$1,$A$432, ""))</f>
        <v/>
      </c>
      <c r="E440" s="10" t="str">
        <f>IF($A$432="","",IF(VLOOKUP($A$432,Samples!$A$3:$D$100,2,FALSE)='Intermediate Lookups'!$A9&amp;'Intermediate Lookups'!F$1,$A$432, ""))</f>
        <v/>
      </c>
      <c r="F440" s="10" t="str">
        <f>IF($A$432="","",IF(VLOOKUP($A$432,Samples!$A$3:$D$100,2,FALSE)='Intermediate Lookups'!$A9&amp;'Intermediate Lookups'!G$1,$A$432, ""))</f>
        <v/>
      </c>
      <c r="G440" s="10" t="str">
        <f>IF($A$432="","",IF(VLOOKUP($A$432,Samples!$A$3:$D$100,2,FALSE)='Intermediate Lookups'!$A9&amp;'Intermediate Lookups'!H$1,$A$432, ""))</f>
        <v/>
      </c>
      <c r="H440" s="10" t="str">
        <f>IF($A$432="","",IF(VLOOKUP($A$432,Samples!$A$3:$D$100,2,FALSE)='Intermediate Lookups'!$A9&amp;'Intermediate Lookups'!I$1,$A$432, ""))</f>
        <v/>
      </c>
      <c r="I440" s="10" t="str">
        <f>IF($A$432="","",IF(VLOOKUP($A$432,Samples!$A$3:$D$100,2,FALSE)='Intermediate Lookups'!$A9&amp;'Intermediate Lookups'!J$1,$A$432, ""))</f>
        <v/>
      </c>
      <c r="J440" s="10" t="str">
        <f>IF($A$432="","",IF(VLOOKUP($A$432,Samples!$A$3:$D$100,2,FALSE)='Intermediate Lookups'!$A9&amp;'Intermediate Lookups'!K$1,$A$432, ""))</f>
        <v/>
      </c>
      <c r="K440" s="10" t="str">
        <f>IF($A$432="","",IF(VLOOKUP($A$432,Samples!$A$3:$D$100,2,FALSE)='Intermediate Lookups'!$A9&amp;'Intermediate Lookups'!L$1,$A$432, ""))</f>
        <v/>
      </c>
      <c r="L440" s="10" t="str">
        <f>IF($A$432="","",IF(VLOOKUP($A$432,Samples!$A$3:$D$100,2,FALSE)='Intermediate Lookups'!$A9&amp;'Intermediate Lookups'!M$1,$A$432, ""))</f>
        <v/>
      </c>
    </row>
    <row r="442" spans="1:12" x14ac:dyDescent="0.25">
      <c r="A442" t="str">
        <f>IF(ISBLANK(Samples!A47),IF(OR(A432="",A432=Samples!$A$100,ISBLANK(Samples!A100)),"",Samples!$A$100),Samples!A47)</f>
        <v/>
      </c>
      <c r="B442" t="str">
        <f>IF(A442="","",VLOOKUP(A442,Samples!$A$3:$D$100,4,FALSE))</f>
        <v/>
      </c>
    </row>
    <row r="443" spans="1:12" x14ac:dyDescent="0.25">
      <c r="A443" s="10" t="str">
        <f>IF($A$442="","",IF(VLOOKUP($A$442,Samples!$A$3:$D$100,2,FALSE)='Intermediate Lookups'!$A2&amp;'Intermediate Lookups'!B$1,$A$442, ""))</f>
        <v/>
      </c>
      <c r="B443" s="10" t="str">
        <f>IF($A$442="","",IF(VLOOKUP($A$442,Samples!$A$3:$D$100,2,FALSE)='Intermediate Lookups'!$A2&amp;'Intermediate Lookups'!C$1,$A$442, ""))</f>
        <v/>
      </c>
      <c r="C443" s="10" t="str">
        <f>IF($A$442="","",IF(VLOOKUP($A$442,Samples!$A$3:$D$100,2,FALSE)='Intermediate Lookups'!$A2&amp;'Intermediate Lookups'!D$1,$A$442, ""))</f>
        <v/>
      </c>
      <c r="D443" s="10" t="str">
        <f>IF($A$442="","",IF(VLOOKUP($A$442,Samples!$A$3:$D$100,2,FALSE)='Intermediate Lookups'!$A2&amp;'Intermediate Lookups'!E$1,$A$442, ""))</f>
        <v/>
      </c>
      <c r="E443" s="10" t="str">
        <f>IF($A$442="","",IF(VLOOKUP($A$442,Samples!$A$3:$D$100,2,FALSE)='Intermediate Lookups'!$A2&amp;'Intermediate Lookups'!F$1,$A$442, ""))</f>
        <v/>
      </c>
      <c r="F443" s="10" t="str">
        <f>IF($A$442="","",IF(VLOOKUP($A$442,Samples!$A$3:$D$100,2,FALSE)='Intermediate Lookups'!$A2&amp;'Intermediate Lookups'!G$1,$A$442, ""))</f>
        <v/>
      </c>
      <c r="G443" s="10" t="str">
        <f>IF($A$442="","",IF(VLOOKUP($A$442,Samples!$A$3:$D$100,2,FALSE)='Intermediate Lookups'!$A2&amp;'Intermediate Lookups'!H$1,$A$442, ""))</f>
        <v/>
      </c>
      <c r="H443" s="10" t="str">
        <f>IF($A$442="","",IF(VLOOKUP($A$442,Samples!$A$3:$D$100,2,FALSE)='Intermediate Lookups'!$A2&amp;'Intermediate Lookups'!I$1,$A$442, ""))</f>
        <v/>
      </c>
      <c r="I443" s="10" t="str">
        <f>IF($A$442="","",IF(VLOOKUP($A$442,Samples!$A$3:$D$100,2,FALSE)='Intermediate Lookups'!$A2&amp;'Intermediate Lookups'!J$1,$A$442, ""))</f>
        <v/>
      </c>
      <c r="J443" s="10" t="str">
        <f>IF($A$442="","",IF(VLOOKUP($A$442,Samples!$A$3:$D$100,2,FALSE)='Intermediate Lookups'!$A2&amp;'Intermediate Lookups'!K$1,$A$442, ""))</f>
        <v/>
      </c>
      <c r="K443" s="10" t="str">
        <f>IF($A$442="","",IF(VLOOKUP($A$442,Samples!$A$3:$D$100,2,FALSE)='Intermediate Lookups'!$A2&amp;'Intermediate Lookups'!L$1,$A$442, ""))</f>
        <v/>
      </c>
      <c r="L443" s="10" t="str">
        <f>IF($A$442="","",IF(VLOOKUP($A$442,Samples!$A$3:$D$100,2,FALSE)='Intermediate Lookups'!$A2&amp;'Intermediate Lookups'!M$1,$A$442, ""))</f>
        <v/>
      </c>
    </row>
    <row r="444" spans="1:12" x14ac:dyDescent="0.25">
      <c r="A444" s="10" t="str">
        <f>IF($A$442="","",IF(VLOOKUP($A$442,Samples!$A$3:$D$100,2,FALSE)='Intermediate Lookups'!$A3&amp;'Intermediate Lookups'!B$1,$A$442, ""))</f>
        <v/>
      </c>
      <c r="B444" s="10" t="str">
        <f>IF($A$442="","",IF(VLOOKUP($A$442,Samples!$A$3:$D$100,2,FALSE)='Intermediate Lookups'!$A3&amp;'Intermediate Lookups'!C$1,$A$442, ""))</f>
        <v/>
      </c>
      <c r="C444" s="10" t="str">
        <f>IF($A$442="","",IF(VLOOKUP($A$442,Samples!$A$3:$D$100,2,FALSE)='Intermediate Lookups'!$A3&amp;'Intermediate Lookups'!D$1,$A$442, ""))</f>
        <v/>
      </c>
      <c r="D444" s="10" t="str">
        <f>IF($A$442="","",IF(VLOOKUP($A$442,Samples!$A$3:$D$100,2,FALSE)='Intermediate Lookups'!$A3&amp;'Intermediate Lookups'!E$1,$A$442, ""))</f>
        <v/>
      </c>
      <c r="E444" s="10" t="str">
        <f>IF($A$442="","",IF(VLOOKUP($A$442,Samples!$A$3:$D$100,2,FALSE)='Intermediate Lookups'!$A3&amp;'Intermediate Lookups'!F$1,$A$442, ""))</f>
        <v/>
      </c>
      <c r="F444" s="10" t="str">
        <f>IF($A$442="","",IF(VLOOKUP($A$442,Samples!$A$3:$D$100,2,FALSE)='Intermediate Lookups'!$A3&amp;'Intermediate Lookups'!G$1,$A$442, ""))</f>
        <v/>
      </c>
      <c r="G444" s="10" t="str">
        <f>IF($A$442="","",IF(VLOOKUP($A$442,Samples!$A$3:$D$100,2,FALSE)='Intermediate Lookups'!$A3&amp;'Intermediate Lookups'!H$1,$A$442, ""))</f>
        <v/>
      </c>
      <c r="H444" s="10" t="str">
        <f>IF($A$442="","",IF(VLOOKUP($A$442,Samples!$A$3:$D$100,2,FALSE)='Intermediate Lookups'!$A3&amp;'Intermediate Lookups'!I$1,$A$442, ""))</f>
        <v/>
      </c>
      <c r="I444" s="10" t="str">
        <f>IF($A$442="","",IF(VLOOKUP($A$442,Samples!$A$3:$D$100,2,FALSE)='Intermediate Lookups'!$A3&amp;'Intermediate Lookups'!J$1,$A$442, ""))</f>
        <v/>
      </c>
      <c r="J444" s="10" t="str">
        <f>IF($A$442="","",IF(VLOOKUP($A$442,Samples!$A$3:$D$100,2,FALSE)='Intermediate Lookups'!$A3&amp;'Intermediate Lookups'!K$1,$A$442, ""))</f>
        <v/>
      </c>
      <c r="K444" s="10" t="str">
        <f>IF($A$442="","",IF(VLOOKUP($A$442,Samples!$A$3:$D$100,2,FALSE)='Intermediate Lookups'!$A3&amp;'Intermediate Lookups'!L$1,$A$442, ""))</f>
        <v/>
      </c>
      <c r="L444" s="10" t="str">
        <f>IF($A$442="","",IF(VLOOKUP($A$442,Samples!$A$3:$D$100,2,FALSE)='Intermediate Lookups'!$A3&amp;'Intermediate Lookups'!M$1,$A$442, ""))</f>
        <v/>
      </c>
    </row>
    <row r="445" spans="1:12" x14ac:dyDescent="0.25">
      <c r="A445" s="10" t="str">
        <f>IF($A$442="","",IF(VLOOKUP($A$442,Samples!$A$3:$D$100,2,FALSE)='Intermediate Lookups'!$A4&amp;'Intermediate Lookups'!B$1,$A$442, ""))</f>
        <v/>
      </c>
      <c r="B445" s="10" t="str">
        <f>IF($A$442="","",IF(VLOOKUP($A$442,Samples!$A$3:$D$100,2,FALSE)='Intermediate Lookups'!$A4&amp;'Intermediate Lookups'!C$1,$A$442, ""))</f>
        <v/>
      </c>
      <c r="C445" s="10" t="str">
        <f>IF($A$442="","",IF(VLOOKUP($A$442,Samples!$A$3:$D$100,2,FALSE)='Intermediate Lookups'!$A4&amp;'Intermediate Lookups'!D$1,$A$442, ""))</f>
        <v/>
      </c>
      <c r="D445" s="10" t="str">
        <f>IF($A$442="","",IF(VLOOKUP($A$442,Samples!$A$3:$D$100,2,FALSE)='Intermediate Lookups'!$A4&amp;'Intermediate Lookups'!E$1,$A$442, ""))</f>
        <v/>
      </c>
      <c r="E445" s="10" t="str">
        <f>IF($A$442="","",IF(VLOOKUP($A$442,Samples!$A$3:$D$100,2,FALSE)='Intermediate Lookups'!$A4&amp;'Intermediate Lookups'!F$1,$A$442, ""))</f>
        <v/>
      </c>
      <c r="F445" s="10" t="str">
        <f>IF($A$442="","",IF(VLOOKUP($A$442,Samples!$A$3:$D$100,2,FALSE)='Intermediate Lookups'!$A4&amp;'Intermediate Lookups'!G$1,$A$442, ""))</f>
        <v/>
      </c>
      <c r="G445" s="10" t="str">
        <f>IF($A$442="","",IF(VLOOKUP($A$442,Samples!$A$3:$D$100,2,FALSE)='Intermediate Lookups'!$A4&amp;'Intermediate Lookups'!H$1,$A$442, ""))</f>
        <v/>
      </c>
      <c r="H445" s="10" t="str">
        <f>IF($A$442="","",IF(VLOOKUP($A$442,Samples!$A$3:$D$100,2,FALSE)='Intermediate Lookups'!$A4&amp;'Intermediate Lookups'!I$1,$A$442, ""))</f>
        <v/>
      </c>
      <c r="I445" s="10" t="str">
        <f>IF($A$442="","",IF(VLOOKUP($A$442,Samples!$A$3:$D$100,2,FALSE)='Intermediate Lookups'!$A4&amp;'Intermediate Lookups'!J$1,$A$442, ""))</f>
        <v/>
      </c>
      <c r="J445" s="10" t="str">
        <f>IF($A$442="","",IF(VLOOKUP($A$442,Samples!$A$3:$D$100,2,FALSE)='Intermediate Lookups'!$A4&amp;'Intermediate Lookups'!K$1,$A$442, ""))</f>
        <v/>
      </c>
      <c r="K445" s="10" t="str">
        <f>IF($A$442="","",IF(VLOOKUP($A$442,Samples!$A$3:$D$100,2,FALSE)='Intermediate Lookups'!$A4&amp;'Intermediate Lookups'!L$1,$A$442, ""))</f>
        <v/>
      </c>
      <c r="L445" s="10" t="str">
        <f>IF($A$442="","",IF(VLOOKUP($A$442,Samples!$A$3:$D$100,2,FALSE)='Intermediate Lookups'!$A4&amp;'Intermediate Lookups'!M$1,$A$442, ""))</f>
        <v/>
      </c>
    </row>
    <row r="446" spans="1:12" x14ac:dyDescent="0.25">
      <c r="A446" s="10" t="str">
        <f>IF($A$442="","",IF(VLOOKUP($A$442,Samples!$A$3:$D$100,2,FALSE)='Intermediate Lookups'!$A5&amp;'Intermediate Lookups'!B$1,$A$442, ""))</f>
        <v/>
      </c>
      <c r="B446" s="10" t="str">
        <f>IF($A$442="","",IF(VLOOKUP($A$442,Samples!$A$3:$D$100,2,FALSE)='Intermediate Lookups'!$A5&amp;'Intermediate Lookups'!C$1,$A$442, ""))</f>
        <v/>
      </c>
      <c r="C446" s="10" t="str">
        <f>IF($A$442="","",IF(VLOOKUP($A$442,Samples!$A$3:$D$100,2,FALSE)='Intermediate Lookups'!$A5&amp;'Intermediate Lookups'!D$1,$A$442, ""))</f>
        <v/>
      </c>
      <c r="D446" s="10" t="str">
        <f>IF($A$442="","",IF(VLOOKUP($A$442,Samples!$A$3:$D$100,2,FALSE)='Intermediate Lookups'!$A5&amp;'Intermediate Lookups'!E$1,$A$442, ""))</f>
        <v/>
      </c>
      <c r="E446" s="10" t="str">
        <f>IF($A$442="","",IF(VLOOKUP($A$442,Samples!$A$3:$D$100,2,FALSE)='Intermediate Lookups'!$A5&amp;'Intermediate Lookups'!F$1,$A$442, ""))</f>
        <v/>
      </c>
      <c r="F446" s="10" t="str">
        <f>IF($A$442="","",IF(VLOOKUP($A$442,Samples!$A$3:$D$100,2,FALSE)='Intermediate Lookups'!$A5&amp;'Intermediate Lookups'!G$1,$A$442, ""))</f>
        <v/>
      </c>
      <c r="G446" s="10" t="str">
        <f>IF($A$442="","",IF(VLOOKUP($A$442,Samples!$A$3:$D$100,2,FALSE)='Intermediate Lookups'!$A5&amp;'Intermediate Lookups'!H$1,$A$442, ""))</f>
        <v/>
      </c>
      <c r="H446" s="10" t="str">
        <f>IF($A$442="","",IF(VLOOKUP($A$442,Samples!$A$3:$D$100,2,FALSE)='Intermediate Lookups'!$A5&amp;'Intermediate Lookups'!I$1,$A$442, ""))</f>
        <v/>
      </c>
      <c r="I446" s="10" t="str">
        <f>IF($A$442="","",IF(VLOOKUP($A$442,Samples!$A$3:$D$100,2,FALSE)='Intermediate Lookups'!$A5&amp;'Intermediate Lookups'!J$1,$A$442, ""))</f>
        <v/>
      </c>
      <c r="J446" s="10" t="str">
        <f>IF($A$442="","",IF(VLOOKUP($A$442,Samples!$A$3:$D$100,2,FALSE)='Intermediate Lookups'!$A5&amp;'Intermediate Lookups'!K$1,$A$442, ""))</f>
        <v/>
      </c>
      <c r="K446" s="10" t="str">
        <f>IF($A$442="","",IF(VLOOKUP($A$442,Samples!$A$3:$D$100,2,FALSE)='Intermediate Lookups'!$A5&amp;'Intermediate Lookups'!L$1,$A$442, ""))</f>
        <v/>
      </c>
      <c r="L446" s="10" t="str">
        <f>IF($A$442="","",IF(VLOOKUP($A$442,Samples!$A$3:$D$100,2,FALSE)='Intermediate Lookups'!$A5&amp;'Intermediate Lookups'!M$1,$A$442, ""))</f>
        <v/>
      </c>
    </row>
    <row r="447" spans="1:12" x14ac:dyDescent="0.25">
      <c r="A447" s="10" t="str">
        <f>IF($A$442="","",IF(VLOOKUP($A$442,Samples!$A$3:$D$100,2,FALSE)='Intermediate Lookups'!$A6&amp;'Intermediate Lookups'!B$1,$A$442, ""))</f>
        <v/>
      </c>
      <c r="B447" s="10" t="str">
        <f>IF($A$442="","",IF(VLOOKUP($A$442,Samples!$A$3:$D$100,2,FALSE)='Intermediate Lookups'!$A6&amp;'Intermediate Lookups'!C$1,$A$442, ""))</f>
        <v/>
      </c>
      <c r="C447" s="10" t="str">
        <f>IF($A$442="","",IF(VLOOKUP($A$442,Samples!$A$3:$D$100,2,FALSE)='Intermediate Lookups'!$A6&amp;'Intermediate Lookups'!D$1,$A$442, ""))</f>
        <v/>
      </c>
      <c r="D447" s="10" t="str">
        <f>IF($A$442="","",IF(VLOOKUP($A$442,Samples!$A$3:$D$100,2,FALSE)='Intermediate Lookups'!$A6&amp;'Intermediate Lookups'!E$1,$A$442, ""))</f>
        <v/>
      </c>
      <c r="E447" s="10" t="str">
        <f>IF($A$442="","",IF(VLOOKUP($A$442,Samples!$A$3:$D$100,2,FALSE)='Intermediate Lookups'!$A6&amp;'Intermediate Lookups'!F$1,$A$442, ""))</f>
        <v/>
      </c>
      <c r="F447" s="10" t="str">
        <f>IF($A$442="","",IF(VLOOKUP($A$442,Samples!$A$3:$D$100,2,FALSE)='Intermediate Lookups'!$A6&amp;'Intermediate Lookups'!G$1,$A$442, ""))</f>
        <v/>
      </c>
      <c r="G447" s="10" t="str">
        <f>IF($A$442="","",IF(VLOOKUP($A$442,Samples!$A$3:$D$100,2,FALSE)='Intermediate Lookups'!$A6&amp;'Intermediate Lookups'!H$1,$A$442, ""))</f>
        <v/>
      </c>
      <c r="H447" s="10" t="str">
        <f>IF($A$442="","",IF(VLOOKUP($A$442,Samples!$A$3:$D$100,2,FALSE)='Intermediate Lookups'!$A6&amp;'Intermediate Lookups'!I$1,$A$442, ""))</f>
        <v/>
      </c>
      <c r="I447" s="10" t="str">
        <f>IF($A$442="","",IF(VLOOKUP($A$442,Samples!$A$3:$D$100,2,FALSE)='Intermediate Lookups'!$A6&amp;'Intermediate Lookups'!J$1,$A$442, ""))</f>
        <v/>
      </c>
      <c r="J447" s="10" t="str">
        <f>IF($A$442="","",IF(VLOOKUP($A$442,Samples!$A$3:$D$100,2,FALSE)='Intermediate Lookups'!$A6&amp;'Intermediate Lookups'!K$1,$A$442, ""))</f>
        <v/>
      </c>
      <c r="K447" s="10" t="str">
        <f>IF($A$442="","",IF(VLOOKUP($A$442,Samples!$A$3:$D$100,2,FALSE)='Intermediate Lookups'!$A6&amp;'Intermediate Lookups'!L$1,$A$442, ""))</f>
        <v/>
      </c>
      <c r="L447" s="10" t="str">
        <f>IF($A$442="","",IF(VLOOKUP($A$442,Samples!$A$3:$D$100,2,FALSE)='Intermediate Lookups'!$A6&amp;'Intermediate Lookups'!M$1,$A$442, ""))</f>
        <v/>
      </c>
    </row>
    <row r="448" spans="1:12" x14ac:dyDescent="0.25">
      <c r="A448" s="10" t="str">
        <f>IF($A$442="","",IF(VLOOKUP($A$442,Samples!$A$3:$D$100,2,FALSE)='Intermediate Lookups'!$A7&amp;'Intermediate Lookups'!B$1,$A$442, ""))</f>
        <v/>
      </c>
      <c r="B448" s="10" t="str">
        <f>IF($A$442="","",IF(VLOOKUP($A$442,Samples!$A$3:$D$100,2,FALSE)='Intermediate Lookups'!$A7&amp;'Intermediate Lookups'!C$1,$A$442, ""))</f>
        <v/>
      </c>
      <c r="C448" s="10" t="str">
        <f>IF($A$442="","",IF(VLOOKUP($A$442,Samples!$A$3:$D$100,2,FALSE)='Intermediate Lookups'!$A7&amp;'Intermediate Lookups'!D$1,$A$442, ""))</f>
        <v/>
      </c>
      <c r="D448" s="10" t="str">
        <f>IF($A$442="","",IF(VLOOKUP($A$442,Samples!$A$3:$D$100,2,FALSE)='Intermediate Lookups'!$A7&amp;'Intermediate Lookups'!E$1,$A$442, ""))</f>
        <v/>
      </c>
      <c r="E448" s="10" t="str">
        <f>IF($A$442="","",IF(VLOOKUP($A$442,Samples!$A$3:$D$100,2,FALSE)='Intermediate Lookups'!$A7&amp;'Intermediate Lookups'!F$1,$A$442, ""))</f>
        <v/>
      </c>
      <c r="F448" s="10" t="str">
        <f>IF($A$442="","",IF(VLOOKUP($A$442,Samples!$A$3:$D$100,2,FALSE)='Intermediate Lookups'!$A7&amp;'Intermediate Lookups'!G$1,$A$442, ""))</f>
        <v/>
      </c>
      <c r="G448" s="10" t="str">
        <f>IF($A$442="","",IF(VLOOKUP($A$442,Samples!$A$3:$D$100,2,FALSE)='Intermediate Lookups'!$A7&amp;'Intermediate Lookups'!H$1,$A$442, ""))</f>
        <v/>
      </c>
      <c r="H448" s="10" t="str">
        <f>IF($A$442="","",IF(VLOOKUP($A$442,Samples!$A$3:$D$100,2,FALSE)='Intermediate Lookups'!$A7&amp;'Intermediate Lookups'!I$1,$A$442, ""))</f>
        <v/>
      </c>
      <c r="I448" s="10" t="str">
        <f>IF($A$442="","",IF(VLOOKUP($A$442,Samples!$A$3:$D$100,2,FALSE)='Intermediate Lookups'!$A7&amp;'Intermediate Lookups'!J$1,$A$442, ""))</f>
        <v/>
      </c>
      <c r="J448" s="10" t="str">
        <f>IF($A$442="","",IF(VLOOKUP($A$442,Samples!$A$3:$D$100,2,FALSE)='Intermediate Lookups'!$A7&amp;'Intermediate Lookups'!K$1,$A$442, ""))</f>
        <v/>
      </c>
      <c r="K448" s="10" t="str">
        <f>IF($A$442="","",IF(VLOOKUP($A$442,Samples!$A$3:$D$100,2,FALSE)='Intermediate Lookups'!$A7&amp;'Intermediate Lookups'!L$1,$A$442, ""))</f>
        <v/>
      </c>
      <c r="L448" s="10" t="str">
        <f>IF($A$442="","",IF(VLOOKUP($A$442,Samples!$A$3:$D$100,2,FALSE)='Intermediate Lookups'!$A7&amp;'Intermediate Lookups'!M$1,$A$442, ""))</f>
        <v/>
      </c>
    </row>
    <row r="449" spans="1:12" x14ac:dyDescent="0.25">
      <c r="A449" s="10" t="str">
        <f>IF($A$442="","",IF(VLOOKUP($A$442,Samples!$A$3:$D$100,2,FALSE)='Intermediate Lookups'!$A8&amp;'Intermediate Lookups'!B$1,$A$442, ""))</f>
        <v/>
      </c>
      <c r="B449" s="10" t="str">
        <f>IF($A$442="","",IF(VLOOKUP($A$442,Samples!$A$3:$D$100,2,FALSE)='Intermediate Lookups'!$A8&amp;'Intermediate Lookups'!C$1,$A$442, ""))</f>
        <v/>
      </c>
      <c r="C449" s="10" t="str">
        <f>IF($A$442="","",IF(VLOOKUP($A$442,Samples!$A$3:$D$100,2,FALSE)='Intermediate Lookups'!$A8&amp;'Intermediate Lookups'!D$1,$A$442, ""))</f>
        <v/>
      </c>
      <c r="D449" s="10" t="str">
        <f>IF($A$442="","",IF(VLOOKUP($A$442,Samples!$A$3:$D$100,2,FALSE)='Intermediate Lookups'!$A8&amp;'Intermediate Lookups'!E$1,$A$442, ""))</f>
        <v/>
      </c>
      <c r="E449" s="10" t="str">
        <f>IF($A$442="","",IF(VLOOKUP($A$442,Samples!$A$3:$D$100,2,FALSE)='Intermediate Lookups'!$A8&amp;'Intermediate Lookups'!F$1,$A$442, ""))</f>
        <v/>
      </c>
      <c r="F449" s="10" t="str">
        <f>IF($A$442="","",IF(VLOOKUP($A$442,Samples!$A$3:$D$100,2,FALSE)='Intermediate Lookups'!$A8&amp;'Intermediate Lookups'!G$1,$A$442, ""))</f>
        <v/>
      </c>
      <c r="G449" s="10" t="str">
        <f>IF($A$442="","",IF(VLOOKUP($A$442,Samples!$A$3:$D$100,2,FALSE)='Intermediate Lookups'!$A8&amp;'Intermediate Lookups'!H$1,$A$442, ""))</f>
        <v/>
      </c>
      <c r="H449" s="10" t="str">
        <f>IF($A$442="","",IF(VLOOKUP($A$442,Samples!$A$3:$D$100,2,FALSE)='Intermediate Lookups'!$A8&amp;'Intermediate Lookups'!I$1,$A$442, ""))</f>
        <v/>
      </c>
      <c r="I449" s="10" t="str">
        <f>IF($A$442="","",IF(VLOOKUP($A$442,Samples!$A$3:$D$100,2,FALSE)='Intermediate Lookups'!$A8&amp;'Intermediate Lookups'!J$1,$A$442, ""))</f>
        <v/>
      </c>
      <c r="J449" s="10" t="str">
        <f>IF($A$442="","",IF(VLOOKUP($A$442,Samples!$A$3:$D$100,2,FALSE)='Intermediate Lookups'!$A8&amp;'Intermediate Lookups'!K$1,$A$442, ""))</f>
        <v/>
      </c>
      <c r="K449" s="10" t="str">
        <f>IF($A$442="","",IF(VLOOKUP($A$442,Samples!$A$3:$D$100,2,FALSE)='Intermediate Lookups'!$A8&amp;'Intermediate Lookups'!L$1,$A$442, ""))</f>
        <v/>
      </c>
      <c r="L449" s="10" t="str">
        <f>IF($A$442="","",IF(VLOOKUP($A$442,Samples!$A$3:$D$100,2,FALSE)='Intermediate Lookups'!$A8&amp;'Intermediate Lookups'!M$1,$A$442, ""))</f>
        <v/>
      </c>
    </row>
    <row r="450" spans="1:12" x14ac:dyDescent="0.25">
      <c r="A450" s="10" t="str">
        <f>IF($A$442="","",IF(VLOOKUP($A$442,Samples!$A$3:$D$100,2,FALSE)='Intermediate Lookups'!$A9&amp;'Intermediate Lookups'!B$1,$A$442, ""))</f>
        <v/>
      </c>
      <c r="B450" s="10" t="str">
        <f>IF($A$442="","",IF(VLOOKUP($A$442,Samples!$A$3:$D$100,2,FALSE)='Intermediate Lookups'!$A9&amp;'Intermediate Lookups'!C$1,$A$442, ""))</f>
        <v/>
      </c>
      <c r="C450" s="10" t="str">
        <f>IF($A$442="","",IF(VLOOKUP($A$442,Samples!$A$3:$D$100,2,FALSE)='Intermediate Lookups'!$A9&amp;'Intermediate Lookups'!D$1,$A$442, ""))</f>
        <v/>
      </c>
      <c r="D450" s="10" t="str">
        <f>IF($A$442="","",IF(VLOOKUP($A$442,Samples!$A$3:$D$100,2,FALSE)='Intermediate Lookups'!$A9&amp;'Intermediate Lookups'!E$1,$A$442, ""))</f>
        <v/>
      </c>
      <c r="E450" s="10" t="str">
        <f>IF($A$442="","",IF(VLOOKUP($A$442,Samples!$A$3:$D$100,2,FALSE)='Intermediate Lookups'!$A9&amp;'Intermediate Lookups'!F$1,$A$442, ""))</f>
        <v/>
      </c>
      <c r="F450" s="10" t="str">
        <f>IF($A$442="","",IF(VLOOKUP($A$442,Samples!$A$3:$D$100,2,FALSE)='Intermediate Lookups'!$A9&amp;'Intermediate Lookups'!G$1,$A$442, ""))</f>
        <v/>
      </c>
      <c r="G450" s="10" t="str">
        <f>IF($A$442="","",IF(VLOOKUP($A$442,Samples!$A$3:$D$100,2,FALSE)='Intermediate Lookups'!$A9&amp;'Intermediate Lookups'!H$1,$A$442, ""))</f>
        <v/>
      </c>
      <c r="H450" s="10" t="str">
        <f>IF($A$442="","",IF(VLOOKUP($A$442,Samples!$A$3:$D$100,2,FALSE)='Intermediate Lookups'!$A9&amp;'Intermediate Lookups'!I$1,$A$442, ""))</f>
        <v/>
      </c>
      <c r="I450" s="10" t="str">
        <f>IF($A$442="","",IF(VLOOKUP($A$442,Samples!$A$3:$D$100,2,FALSE)='Intermediate Lookups'!$A9&amp;'Intermediate Lookups'!J$1,$A$442, ""))</f>
        <v/>
      </c>
      <c r="J450" s="10" t="str">
        <f>IF($A$442="","",IF(VLOOKUP($A$442,Samples!$A$3:$D$100,2,FALSE)='Intermediate Lookups'!$A9&amp;'Intermediate Lookups'!K$1,$A$442, ""))</f>
        <v/>
      </c>
      <c r="K450" s="10" t="str">
        <f>IF($A$442="","",IF(VLOOKUP($A$442,Samples!$A$3:$D$100,2,FALSE)='Intermediate Lookups'!$A9&amp;'Intermediate Lookups'!L$1,$A$442, ""))</f>
        <v/>
      </c>
      <c r="L450" s="10" t="str">
        <f>IF($A$442="","",IF(VLOOKUP($A$442,Samples!$A$3:$D$100,2,FALSE)='Intermediate Lookups'!$A9&amp;'Intermediate Lookups'!M$1,$A$442, ""))</f>
        <v/>
      </c>
    </row>
    <row r="452" spans="1:12" x14ac:dyDescent="0.25">
      <c r="A452" t="str">
        <f>IF(ISBLANK(Samples!A48),IF(OR(A442="",A442=Samples!$A$100,ISBLANK(Samples!A100)),"",Samples!$A$100),Samples!A48)</f>
        <v/>
      </c>
      <c r="B452" t="str">
        <f>IF(A452="","",VLOOKUP(A452,Samples!$A$3:$D$100,4,FALSE))</f>
        <v/>
      </c>
    </row>
    <row r="453" spans="1:12" x14ac:dyDescent="0.25">
      <c r="A453" s="10" t="str">
        <f>IF($A$452="","",IF(VLOOKUP($A$452,Samples!$A$3:$D$100,2,FALSE)='Intermediate Lookups'!$A2&amp;'Intermediate Lookups'!B$1,$A$452, ""))</f>
        <v/>
      </c>
      <c r="B453" s="10" t="str">
        <f>IF($A$452="","",IF(VLOOKUP($A$452,Samples!$A$3:$D$100,2,FALSE)='Intermediate Lookups'!$A2&amp;'Intermediate Lookups'!C$1,$A$452, ""))</f>
        <v/>
      </c>
      <c r="C453" s="10" t="str">
        <f>IF($A$452="","",IF(VLOOKUP($A$452,Samples!$A$3:$D$100,2,FALSE)='Intermediate Lookups'!$A2&amp;'Intermediate Lookups'!D$1,$A$452, ""))</f>
        <v/>
      </c>
      <c r="D453" s="10" t="str">
        <f>IF($A$452="","",IF(VLOOKUP($A$452,Samples!$A$3:$D$100,2,FALSE)='Intermediate Lookups'!$A2&amp;'Intermediate Lookups'!E$1,$A$452, ""))</f>
        <v/>
      </c>
      <c r="E453" s="10" t="str">
        <f>IF($A$452="","",IF(VLOOKUP($A$452,Samples!$A$3:$D$100,2,FALSE)='Intermediate Lookups'!$A2&amp;'Intermediate Lookups'!F$1,$A$452, ""))</f>
        <v/>
      </c>
      <c r="F453" s="10" t="str">
        <f>IF($A$452="","",IF(VLOOKUP($A$452,Samples!$A$3:$D$100,2,FALSE)='Intermediate Lookups'!$A2&amp;'Intermediate Lookups'!G$1,$A$452, ""))</f>
        <v/>
      </c>
      <c r="G453" s="10" t="str">
        <f>IF($A$452="","",IF(VLOOKUP($A$452,Samples!$A$3:$D$100,2,FALSE)='Intermediate Lookups'!$A2&amp;'Intermediate Lookups'!H$1,$A$452, ""))</f>
        <v/>
      </c>
      <c r="H453" s="10" t="str">
        <f>IF($A$452="","",IF(VLOOKUP($A$452,Samples!$A$3:$D$100,2,FALSE)='Intermediate Lookups'!$A2&amp;'Intermediate Lookups'!I$1,$A$452, ""))</f>
        <v/>
      </c>
      <c r="I453" s="10" t="str">
        <f>IF($A$452="","",IF(VLOOKUP($A$452,Samples!$A$3:$D$100,2,FALSE)='Intermediate Lookups'!$A2&amp;'Intermediate Lookups'!J$1,$A$452, ""))</f>
        <v/>
      </c>
      <c r="J453" s="10" t="str">
        <f>IF($A$452="","",IF(VLOOKUP($A$452,Samples!$A$3:$D$100,2,FALSE)='Intermediate Lookups'!$A2&amp;'Intermediate Lookups'!K$1,$A$452, ""))</f>
        <v/>
      </c>
      <c r="K453" s="10" t="str">
        <f>IF($A$452="","",IF(VLOOKUP($A$452,Samples!$A$3:$D$100,2,FALSE)='Intermediate Lookups'!$A2&amp;'Intermediate Lookups'!L$1,$A$452, ""))</f>
        <v/>
      </c>
      <c r="L453" s="10" t="str">
        <f>IF($A$452="","",IF(VLOOKUP($A$452,Samples!$A$3:$D$100,2,FALSE)='Intermediate Lookups'!$A2&amp;'Intermediate Lookups'!M$1,$A$452, ""))</f>
        <v/>
      </c>
    </row>
    <row r="454" spans="1:12" x14ac:dyDescent="0.25">
      <c r="A454" s="10" t="str">
        <f>IF($A$452="","",IF(VLOOKUP($A$452,Samples!$A$3:$D$100,2,FALSE)='Intermediate Lookups'!$A3&amp;'Intermediate Lookups'!B$1,$A$452, ""))</f>
        <v/>
      </c>
      <c r="B454" s="10" t="str">
        <f>IF($A$452="","",IF(VLOOKUP($A$452,Samples!$A$3:$D$100,2,FALSE)='Intermediate Lookups'!$A3&amp;'Intermediate Lookups'!C$1,$A$452, ""))</f>
        <v/>
      </c>
      <c r="C454" s="10" t="str">
        <f>IF($A$452="","",IF(VLOOKUP($A$452,Samples!$A$3:$D$100,2,FALSE)='Intermediate Lookups'!$A3&amp;'Intermediate Lookups'!D$1,$A$452, ""))</f>
        <v/>
      </c>
      <c r="D454" s="10" t="str">
        <f>IF($A$452="","",IF(VLOOKUP($A$452,Samples!$A$3:$D$100,2,FALSE)='Intermediate Lookups'!$A3&amp;'Intermediate Lookups'!E$1,$A$452, ""))</f>
        <v/>
      </c>
      <c r="E454" s="10" t="str">
        <f>IF($A$452="","",IF(VLOOKUP($A$452,Samples!$A$3:$D$100,2,FALSE)='Intermediate Lookups'!$A3&amp;'Intermediate Lookups'!F$1,$A$452, ""))</f>
        <v/>
      </c>
      <c r="F454" s="10" t="str">
        <f>IF($A$452="","",IF(VLOOKUP($A$452,Samples!$A$3:$D$100,2,FALSE)='Intermediate Lookups'!$A3&amp;'Intermediate Lookups'!G$1,$A$452, ""))</f>
        <v/>
      </c>
      <c r="G454" s="10" t="str">
        <f>IF($A$452="","",IF(VLOOKUP($A$452,Samples!$A$3:$D$100,2,FALSE)='Intermediate Lookups'!$A3&amp;'Intermediate Lookups'!H$1,$A$452, ""))</f>
        <v/>
      </c>
      <c r="H454" s="10" t="str">
        <f>IF($A$452="","",IF(VLOOKUP($A$452,Samples!$A$3:$D$100,2,FALSE)='Intermediate Lookups'!$A3&amp;'Intermediate Lookups'!I$1,$A$452, ""))</f>
        <v/>
      </c>
      <c r="I454" s="10" t="str">
        <f>IF($A$452="","",IF(VLOOKUP($A$452,Samples!$A$3:$D$100,2,FALSE)='Intermediate Lookups'!$A3&amp;'Intermediate Lookups'!J$1,$A$452, ""))</f>
        <v/>
      </c>
      <c r="J454" s="10" t="str">
        <f>IF($A$452="","",IF(VLOOKUP($A$452,Samples!$A$3:$D$100,2,FALSE)='Intermediate Lookups'!$A3&amp;'Intermediate Lookups'!K$1,$A$452, ""))</f>
        <v/>
      </c>
      <c r="K454" s="10" t="str">
        <f>IF($A$452="","",IF(VLOOKUP($A$452,Samples!$A$3:$D$100,2,FALSE)='Intermediate Lookups'!$A3&amp;'Intermediate Lookups'!L$1,$A$452, ""))</f>
        <v/>
      </c>
      <c r="L454" s="10" t="str">
        <f>IF($A$452="","",IF(VLOOKUP($A$452,Samples!$A$3:$D$100,2,FALSE)='Intermediate Lookups'!$A3&amp;'Intermediate Lookups'!M$1,$A$452, ""))</f>
        <v/>
      </c>
    </row>
    <row r="455" spans="1:12" x14ac:dyDescent="0.25">
      <c r="A455" s="10" t="str">
        <f>IF($A$452="","",IF(VLOOKUP($A$452,Samples!$A$3:$D$100,2,FALSE)='Intermediate Lookups'!$A4&amp;'Intermediate Lookups'!B$1,$A$452, ""))</f>
        <v/>
      </c>
      <c r="B455" s="10" t="str">
        <f>IF($A$452="","",IF(VLOOKUP($A$452,Samples!$A$3:$D$100,2,FALSE)='Intermediate Lookups'!$A4&amp;'Intermediate Lookups'!C$1,$A$452, ""))</f>
        <v/>
      </c>
      <c r="C455" s="10" t="str">
        <f>IF($A$452="","",IF(VLOOKUP($A$452,Samples!$A$3:$D$100,2,FALSE)='Intermediate Lookups'!$A4&amp;'Intermediate Lookups'!D$1,$A$452, ""))</f>
        <v/>
      </c>
      <c r="D455" s="10" t="str">
        <f>IF($A$452="","",IF(VLOOKUP($A$452,Samples!$A$3:$D$100,2,FALSE)='Intermediate Lookups'!$A4&amp;'Intermediate Lookups'!E$1,$A$452, ""))</f>
        <v/>
      </c>
      <c r="E455" s="10" t="str">
        <f>IF($A$452="","",IF(VLOOKUP($A$452,Samples!$A$3:$D$100,2,FALSE)='Intermediate Lookups'!$A4&amp;'Intermediate Lookups'!F$1,$A$452, ""))</f>
        <v/>
      </c>
      <c r="F455" s="10" t="str">
        <f>IF($A$452="","",IF(VLOOKUP($A$452,Samples!$A$3:$D$100,2,FALSE)='Intermediate Lookups'!$A4&amp;'Intermediate Lookups'!G$1,$A$452, ""))</f>
        <v/>
      </c>
      <c r="G455" s="10" t="str">
        <f>IF($A$452="","",IF(VLOOKUP($A$452,Samples!$A$3:$D$100,2,FALSE)='Intermediate Lookups'!$A4&amp;'Intermediate Lookups'!H$1,$A$452, ""))</f>
        <v/>
      </c>
      <c r="H455" s="10" t="str">
        <f>IF($A$452="","",IF(VLOOKUP($A$452,Samples!$A$3:$D$100,2,FALSE)='Intermediate Lookups'!$A4&amp;'Intermediate Lookups'!I$1,$A$452, ""))</f>
        <v/>
      </c>
      <c r="I455" s="10" t="str">
        <f>IF($A$452="","",IF(VLOOKUP($A$452,Samples!$A$3:$D$100,2,FALSE)='Intermediate Lookups'!$A4&amp;'Intermediate Lookups'!J$1,$A$452, ""))</f>
        <v/>
      </c>
      <c r="J455" s="10" t="str">
        <f>IF($A$452="","",IF(VLOOKUP($A$452,Samples!$A$3:$D$100,2,FALSE)='Intermediate Lookups'!$A4&amp;'Intermediate Lookups'!K$1,$A$452, ""))</f>
        <v/>
      </c>
      <c r="K455" s="10" t="str">
        <f>IF($A$452="","",IF(VLOOKUP($A$452,Samples!$A$3:$D$100,2,FALSE)='Intermediate Lookups'!$A4&amp;'Intermediate Lookups'!L$1,$A$452, ""))</f>
        <v/>
      </c>
      <c r="L455" s="10" t="str">
        <f>IF($A$452="","",IF(VLOOKUP($A$452,Samples!$A$3:$D$100,2,FALSE)='Intermediate Lookups'!$A4&amp;'Intermediate Lookups'!M$1,$A$452, ""))</f>
        <v/>
      </c>
    </row>
    <row r="456" spans="1:12" x14ac:dyDescent="0.25">
      <c r="A456" s="10" t="str">
        <f>IF($A$452="","",IF(VLOOKUP($A$452,Samples!$A$3:$D$100,2,FALSE)='Intermediate Lookups'!$A5&amp;'Intermediate Lookups'!B$1,$A$452, ""))</f>
        <v/>
      </c>
      <c r="B456" s="10" t="str">
        <f>IF($A$452="","",IF(VLOOKUP($A$452,Samples!$A$3:$D$100,2,FALSE)='Intermediate Lookups'!$A5&amp;'Intermediate Lookups'!C$1,$A$452, ""))</f>
        <v/>
      </c>
      <c r="C456" s="10" t="str">
        <f>IF($A$452="","",IF(VLOOKUP($A$452,Samples!$A$3:$D$100,2,FALSE)='Intermediate Lookups'!$A5&amp;'Intermediate Lookups'!D$1,$A$452, ""))</f>
        <v/>
      </c>
      <c r="D456" s="10" t="str">
        <f>IF($A$452="","",IF(VLOOKUP($A$452,Samples!$A$3:$D$100,2,FALSE)='Intermediate Lookups'!$A5&amp;'Intermediate Lookups'!E$1,$A$452, ""))</f>
        <v/>
      </c>
      <c r="E456" s="10" t="str">
        <f>IF($A$452="","",IF(VLOOKUP($A$452,Samples!$A$3:$D$100,2,FALSE)='Intermediate Lookups'!$A5&amp;'Intermediate Lookups'!F$1,$A$452, ""))</f>
        <v/>
      </c>
      <c r="F456" s="10" t="str">
        <f>IF($A$452="","",IF(VLOOKUP($A$452,Samples!$A$3:$D$100,2,FALSE)='Intermediate Lookups'!$A5&amp;'Intermediate Lookups'!G$1,$A$452, ""))</f>
        <v/>
      </c>
      <c r="G456" s="10" t="str">
        <f>IF($A$452="","",IF(VLOOKUP($A$452,Samples!$A$3:$D$100,2,FALSE)='Intermediate Lookups'!$A5&amp;'Intermediate Lookups'!H$1,$A$452, ""))</f>
        <v/>
      </c>
      <c r="H456" s="10" t="str">
        <f>IF($A$452="","",IF(VLOOKUP($A$452,Samples!$A$3:$D$100,2,FALSE)='Intermediate Lookups'!$A5&amp;'Intermediate Lookups'!I$1,$A$452, ""))</f>
        <v/>
      </c>
      <c r="I456" s="10" t="str">
        <f>IF($A$452="","",IF(VLOOKUP($A$452,Samples!$A$3:$D$100,2,FALSE)='Intermediate Lookups'!$A5&amp;'Intermediate Lookups'!J$1,$A$452, ""))</f>
        <v/>
      </c>
      <c r="J456" s="10" t="str">
        <f>IF($A$452="","",IF(VLOOKUP($A$452,Samples!$A$3:$D$100,2,FALSE)='Intermediate Lookups'!$A5&amp;'Intermediate Lookups'!K$1,$A$452, ""))</f>
        <v/>
      </c>
      <c r="K456" s="10" t="str">
        <f>IF($A$452="","",IF(VLOOKUP($A$452,Samples!$A$3:$D$100,2,FALSE)='Intermediate Lookups'!$A5&amp;'Intermediate Lookups'!L$1,$A$452, ""))</f>
        <v/>
      </c>
      <c r="L456" s="10" t="str">
        <f>IF($A$452="","",IF(VLOOKUP($A$452,Samples!$A$3:$D$100,2,FALSE)='Intermediate Lookups'!$A5&amp;'Intermediate Lookups'!M$1,$A$452, ""))</f>
        <v/>
      </c>
    </row>
    <row r="457" spans="1:12" x14ac:dyDescent="0.25">
      <c r="A457" s="10" t="str">
        <f>IF($A$452="","",IF(VLOOKUP($A$452,Samples!$A$3:$D$100,2,FALSE)='Intermediate Lookups'!$A6&amp;'Intermediate Lookups'!B$1,$A$452, ""))</f>
        <v/>
      </c>
      <c r="B457" s="10" t="str">
        <f>IF($A$452="","",IF(VLOOKUP($A$452,Samples!$A$3:$D$100,2,FALSE)='Intermediate Lookups'!$A6&amp;'Intermediate Lookups'!C$1,$A$452, ""))</f>
        <v/>
      </c>
      <c r="C457" s="10" t="str">
        <f>IF($A$452="","",IF(VLOOKUP($A$452,Samples!$A$3:$D$100,2,FALSE)='Intermediate Lookups'!$A6&amp;'Intermediate Lookups'!D$1,$A$452, ""))</f>
        <v/>
      </c>
      <c r="D457" s="10" t="str">
        <f>IF($A$452="","",IF(VLOOKUP($A$452,Samples!$A$3:$D$100,2,FALSE)='Intermediate Lookups'!$A6&amp;'Intermediate Lookups'!E$1,$A$452, ""))</f>
        <v/>
      </c>
      <c r="E457" s="10" t="str">
        <f>IF($A$452="","",IF(VLOOKUP($A$452,Samples!$A$3:$D$100,2,FALSE)='Intermediate Lookups'!$A6&amp;'Intermediate Lookups'!F$1,$A$452, ""))</f>
        <v/>
      </c>
      <c r="F457" s="10" t="str">
        <f>IF($A$452="","",IF(VLOOKUP($A$452,Samples!$A$3:$D$100,2,FALSE)='Intermediate Lookups'!$A6&amp;'Intermediate Lookups'!G$1,$A$452, ""))</f>
        <v/>
      </c>
      <c r="G457" s="10" t="str">
        <f>IF($A$452="","",IF(VLOOKUP($A$452,Samples!$A$3:$D$100,2,FALSE)='Intermediate Lookups'!$A6&amp;'Intermediate Lookups'!H$1,$A$452, ""))</f>
        <v/>
      </c>
      <c r="H457" s="10" t="str">
        <f>IF($A$452="","",IF(VLOOKUP($A$452,Samples!$A$3:$D$100,2,FALSE)='Intermediate Lookups'!$A6&amp;'Intermediate Lookups'!I$1,$A$452, ""))</f>
        <v/>
      </c>
      <c r="I457" s="10" t="str">
        <f>IF($A$452="","",IF(VLOOKUP($A$452,Samples!$A$3:$D$100,2,FALSE)='Intermediate Lookups'!$A6&amp;'Intermediate Lookups'!J$1,$A$452, ""))</f>
        <v/>
      </c>
      <c r="J457" s="10" t="str">
        <f>IF($A$452="","",IF(VLOOKUP($A$452,Samples!$A$3:$D$100,2,FALSE)='Intermediate Lookups'!$A6&amp;'Intermediate Lookups'!K$1,$A$452, ""))</f>
        <v/>
      </c>
      <c r="K457" s="10" t="str">
        <f>IF($A$452="","",IF(VLOOKUP($A$452,Samples!$A$3:$D$100,2,FALSE)='Intermediate Lookups'!$A6&amp;'Intermediate Lookups'!L$1,$A$452, ""))</f>
        <v/>
      </c>
      <c r="L457" s="10" t="str">
        <f>IF($A$452="","",IF(VLOOKUP($A$452,Samples!$A$3:$D$100,2,FALSE)='Intermediate Lookups'!$A6&amp;'Intermediate Lookups'!M$1,$A$452, ""))</f>
        <v/>
      </c>
    </row>
    <row r="458" spans="1:12" x14ac:dyDescent="0.25">
      <c r="A458" s="10" t="str">
        <f>IF($A$452="","",IF(VLOOKUP($A$452,Samples!$A$3:$D$100,2,FALSE)='Intermediate Lookups'!$A7&amp;'Intermediate Lookups'!B$1,$A$452, ""))</f>
        <v/>
      </c>
      <c r="B458" s="10" t="str">
        <f>IF($A$452="","",IF(VLOOKUP($A$452,Samples!$A$3:$D$100,2,FALSE)='Intermediate Lookups'!$A7&amp;'Intermediate Lookups'!C$1,$A$452, ""))</f>
        <v/>
      </c>
      <c r="C458" s="10" t="str">
        <f>IF($A$452="","",IF(VLOOKUP($A$452,Samples!$A$3:$D$100,2,FALSE)='Intermediate Lookups'!$A7&amp;'Intermediate Lookups'!D$1,$A$452, ""))</f>
        <v/>
      </c>
      <c r="D458" s="10" t="str">
        <f>IF($A$452="","",IF(VLOOKUP($A$452,Samples!$A$3:$D$100,2,FALSE)='Intermediate Lookups'!$A7&amp;'Intermediate Lookups'!E$1,$A$452, ""))</f>
        <v/>
      </c>
      <c r="E458" s="10" t="str">
        <f>IF($A$452="","",IF(VLOOKUP($A$452,Samples!$A$3:$D$100,2,FALSE)='Intermediate Lookups'!$A7&amp;'Intermediate Lookups'!F$1,$A$452, ""))</f>
        <v/>
      </c>
      <c r="F458" s="10" t="str">
        <f>IF($A$452="","",IF(VLOOKUP($A$452,Samples!$A$3:$D$100,2,FALSE)='Intermediate Lookups'!$A7&amp;'Intermediate Lookups'!G$1,$A$452, ""))</f>
        <v/>
      </c>
      <c r="G458" s="10" t="str">
        <f>IF($A$452="","",IF(VLOOKUP($A$452,Samples!$A$3:$D$100,2,FALSE)='Intermediate Lookups'!$A7&amp;'Intermediate Lookups'!H$1,$A$452, ""))</f>
        <v/>
      </c>
      <c r="H458" s="10" t="str">
        <f>IF($A$452="","",IF(VLOOKUP($A$452,Samples!$A$3:$D$100,2,FALSE)='Intermediate Lookups'!$A7&amp;'Intermediate Lookups'!I$1,$A$452, ""))</f>
        <v/>
      </c>
      <c r="I458" s="10" t="str">
        <f>IF($A$452="","",IF(VLOOKUP($A$452,Samples!$A$3:$D$100,2,FALSE)='Intermediate Lookups'!$A7&amp;'Intermediate Lookups'!J$1,$A$452, ""))</f>
        <v/>
      </c>
      <c r="J458" s="10" t="str">
        <f>IF($A$452="","",IF(VLOOKUP($A$452,Samples!$A$3:$D$100,2,FALSE)='Intermediate Lookups'!$A7&amp;'Intermediate Lookups'!K$1,$A$452, ""))</f>
        <v/>
      </c>
      <c r="K458" s="10" t="str">
        <f>IF($A$452="","",IF(VLOOKUP($A$452,Samples!$A$3:$D$100,2,FALSE)='Intermediate Lookups'!$A7&amp;'Intermediate Lookups'!L$1,$A$452, ""))</f>
        <v/>
      </c>
      <c r="L458" s="10" t="str">
        <f>IF($A$452="","",IF(VLOOKUP($A$452,Samples!$A$3:$D$100,2,FALSE)='Intermediate Lookups'!$A7&amp;'Intermediate Lookups'!M$1,$A$452, ""))</f>
        <v/>
      </c>
    </row>
    <row r="459" spans="1:12" x14ac:dyDescent="0.25">
      <c r="A459" s="10" t="str">
        <f>IF($A$452="","",IF(VLOOKUP($A$452,Samples!$A$3:$D$100,2,FALSE)='Intermediate Lookups'!$A8&amp;'Intermediate Lookups'!B$1,$A$452, ""))</f>
        <v/>
      </c>
      <c r="B459" s="10" t="str">
        <f>IF($A$452="","",IF(VLOOKUP($A$452,Samples!$A$3:$D$100,2,FALSE)='Intermediate Lookups'!$A8&amp;'Intermediate Lookups'!C$1,$A$452, ""))</f>
        <v/>
      </c>
      <c r="C459" s="10" t="str">
        <f>IF($A$452="","",IF(VLOOKUP($A$452,Samples!$A$3:$D$100,2,FALSE)='Intermediate Lookups'!$A8&amp;'Intermediate Lookups'!D$1,$A$452, ""))</f>
        <v/>
      </c>
      <c r="D459" s="10" t="str">
        <f>IF($A$452="","",IF(VLOOKUP($A$452,Samples!$A$3:$D$100,2,FALSE)='Intermediate Lookups'!$A8&amp;'Intermediate Lookups'!E$1,$A$452, ""))</f>
        <v/>
      </c>
      <c r="E459" s="10" t="str">
        <f>IF($A$452="","",IF(VLOOKUP($A$452,Samples!$A$3:$D$100,2,FALSE)='Intermediate Lookups'!$A8&amp;'Intermediate Lookups'!F$1,$A$452, ""))</f>
        <v/>
      </c>
      <c r="F459" s="10" t="str">
        <f>IF($A$452="","",IF(VLOOKUP($A$452,Samples!$A$3:$D$100,2,FALSE)='Intermediate Lookups'!$A8&amp;'Intermediate Lookups'!G$1,$A$452, ""))</f>
        <v/>
      </c>
      <c r="G459" s="10" t="str">
        <f>IF($A$452="","",IF(VLOOKUP($A$452,Samples!$A$3:$D$100,2,FALSE)='Intermediate Lookups'!$A8&amp;'Intermediate Lookups'!H$1,$A$452, ""))</f>
        <v/>
      </c>
      <c r="H459" s="10" t="str">
        <f>IF($A$452="","",IF(VLOOKUP($A$452,Samples!$A$3:$D$100,2,FALSE)='Intermediate Lookups'!$A8&amp;'Intermediate Lookups'!I$1,$A$452, ""))</f>
        <v/>
      </c>
      <c r="I459" s="10" t="str">
        <f>IF($A$452="","",IF(VLOOKUP($A$452,Samples!$A$3:$D$100,2,FALSE)='Intermediate Lookups'!$A8&amp;'Intermediate Lookups'!J$1,$A$452, ""))</f>
        <v/>
      </c>
      <c r="J459" s="10" t="str">
        <f>IF($A$452="","",IF(VLOOKUP($A$452,Samples!$A$3:$D$100,2,FALSE)='Intermediate Lookups'!$A8&amp;'Intermediate Lookups'!K$1,$A$452, ""))</f>
        <v/>
      </c>
      <c r="K459" s="10" t="str">
        <f>IF($A$452="","",IF(VLOOKUP($A$452,Samples!$A$3:$D$100,2,FALSE)='Intermediate Lookups'!$A8&amp;'Intermediate Lookups'!L$1,$A$452, ""))</f>
        <v/>
      </c>
      <c r="L459" s="10" t="str">
        <f>IF($A$452="","",IF(VLOOKUP($A$452,Samples!$A$3:$D$100,2,FALSE)='Intermediate Lookups'!$A8&amp;'Intermediate Lookups'!M$1,$A$452, ""))</f>
        <v/>
      </c>
    </row>
    <row r="460" spans="1:12" x14ac:dyDescent="0.25">
      <c r="A460" s="10" t="str">
        <f>IF($A$452="","",IF(VLOOKUP($A$452,Samples!$A$3:$D$100,2,FALSE)='Intermediate Lookups'!$A9&amp;'Intermediate Lookups'!B$1,$A$452, ""))</f>
        <v/>
      </c>
      <c r="B460" s="10" t="str">
        <f>IF($A$452="","",IF(VLOOKUP($A$452,Samples!$A$3:$D$100,2,FALSE)='Intermediate Lookups'!$A9&amp;'Intermediate Lookups'!C$1,$A$452, ""))</f>
        <v/>
      </c>
      <c r="C460" s="10" t="str">
        <f>IF($A$452="","",IF(VLOOKUP($A$452,Samples!$A$3:$D$100,2,FALSE)='Intermediate Lookups'!$A9&amp;'Intermediate Lookups'!D$1,$A$452, ""))</f>
        <v/>
      </c>
      <c r="D460" s="10" t="str">
        <f>IF($A$452="","",IF(VLOOKUP($A$452,Samples!$A$3:$D$100,2,FALSE)='Intermediate Lookups'!$A9&amp;'Intermediate Lookups'!E$1,$A$452, ""))</f>
        <v/>
      </c>
      <c r="E460" s="10" t="str">
        <f>IF($A$452="","",IF(VLOOKUP($A$452,Samples!$A$3:$D$100,2,FALSE)='Intermediate Lookups'!$A9&amp;'Intermediate Lookups'!F$1,$A$452, ""))</f>
        <v/>
      </c>
      <c r="F460" s="10" t="str">
        <f>IF($A$452="","",IF(VLOOKUP($A$452,Samples!$A$3:$D$100,2,FALSE)='Intermediate Lookups'!$A9&amp;'Intermediate Lookups'!G$1,$A$452, ""))</f>
        <v/>
      </c>
      <c r="G460" s="10" t="str">
        <f>IF($A$452="","",IF(VLOOKUP($A$452,Samples!$A$3:$D$100,2,FALSE)='Intermediate Lookups'!$A9&amp;'Intermediate Lookups'!H$1,$A$452, ""))</f>
        <v/>
      </c>
      <c r="H460" s="10" t="str">
        <f>IF($A$452="","",IF(VLOOKUP($A$452,Samples!$A$3:$D$100,2,FALSE)='Intermediate Lookups'!$A9&amp;'Intermediate Lookups'!I$1,$A$452, ""))</f>
        <v/>
      </c>
      <c r="I460" s="10" t="str">
        <f>IF($A$452="","",IF(VLOOKUP($A$452,Samples!$A$3:$D$100,2,FALSE)='Intermediate Lookups'!$A9&amp;'Intermediate Lookups'!J$1,$A$452, ""))</f>
        <v/>
      </c>
      <c r="J460" s="10" t="str">
        <f>IF($A$452="","",IF(VLOOKUP($A$452,Samples!$A$3:$D$100,2,FALSE)='Intermediate Lookups'!$A9&amp;'Intermediate Lookups'!K$1,$A$452, ""))</f>
        <v/>
      </c>
      <c r="K460" s="10" t="str">
        <f>IF($A$452="","",IF(VLOOKUP($A$452,Samples!$A$3:$D$100,2,FALSE)='Intermediate Lookups'!$A9&amp;'Intermediate Lookups'!L$1,$A$452, ""))</f>
        <v/>
      </c>
      <c r="L460" s="10" t="str">
        <f>IF($A$452="","",IF(VLOOKUP($A$452,Samples!$A$3:$D$100,2,FALSE)='Intermediate Lookups'!$A9&amp;'Intermediate Lookups'!M$1,$A$452, ""))</f>
        <v/>
      </c>
    </row>
    <row r="462" spans="1:12" x14ac:dyDescent="0.25">
      <c r="A462" t="str">
        <f>IF(ISBLANK(Samples!A49),IF(OR(A452="",A452=Samples!$A$100,ISBLANK(Samples!A100)),"",Samples!$A$100),Samples!A49)</f>
        <v/>
      </c>
      <c r="B462" t="str">
        <f>IF(A462="","",VLOOKUP(A462,Samples!$A$3:$D$100,4,FALSE))</f>
        <v/>
      </c>
    </row>
    <row r="463" spans="1:12" x14ac:dyDescent="0.25">
      <c r="A463" s="10" t="str">
        <f>IF($A$462="","",IF(VLOOKUP($A$462,Samples!$A$3:$D$100,2,FALSE)='Intermediate Lookups'!$A2&amp;'Intermediate Lookups'!B$1,$A$462, ""))</f>
        <v/>
      </c>
      <c r="B463" s="10" t="str">
        <f>IF($A$462="","",IF(VLOOKUP($A$462,Samples!$A$3:$D$100,2,FALSE)='Intermediate Lookups'!$A2&amp;'Intermediate Lookups'!C$1,$A$462, ""))</f>
        <v/>
      </c>
      <c r="C463" s="10" t="str">
        <f>IF($A$462="","",IF(VLOOKUP($A$462,Samples!$A$3:$D$100,2,FALSE)='Intermediate Lookups'!$A2&amp;'Intermediate Lookups'!D$1,$A$462, ""))</f>
        <v/>
      </c>
      <c r="D463" s="10" t="str">
        <f>IF($A$462="","",IF(VLOOKUP($A$462,Samples!$A$3:$D$100,2,FALSE)='Intermediate Lookups'!$A2&amp;'Intermediate Lookups'!E$1,$A$462, ""))</f>
        <v/>
      </c>
      <c r="E463" s="10" t="str">
        <f>IF($A$462="","",IF(VLOOKUP($A$462,Samples!$A$3:$D$100,2,FALSE)='Intermediate Lookups'!$A2&amp;'Intermediate Lookups'!F$1,$A$462, ""))</f>
        <v/>
      </c>
      <c r="F463" s="10" t="str">
        <f>IF($A$462="","",IF(VLOOKUP($A$462,Samples!$A$3:$D$100,2,FALSE)='Intermediate Lookups'!$A2&amp;'Intermediate Lookups'!G$1,$A$462, ""))</f>
        <v/>
      </c>
      <c r="G463" s="10" t="str">
        <f>IF($A$462="","",IF(VLOOKUP($A$462,Samples!$A$3:$D$100,2,FALSE)='Intermediate Lookups'!$A2&amp;'Intermediate Lookups'!H$1,$A$462, ""))</f>
        <v/>
      </c>
      <c r="H463" s="10" t="str">
        <f>IF($A$462="","",IF(VLOOKUP($A$462,Samples!$A$3:$D$100,2,FALSE)='Intermediate Lookups'!$A2&amp;'Intermediate Lookups'!I$1,$A$462, ""))</f>
        <v/>
      </c>
      <c r="I463" s="10" t="str">
        <f>IF($A$462="","",IF(VLOOKUP($A$462,Samples!$A$3:$D$100,2,FALSE)='Intermediate Lookups'!$A2&amp;'Intermediate Lookups'!J$1,$A$462, ""))</f>
        <v/>
      </c>
      <c r="J463" s="10" t="str">
        <f>IF($A$462="","",IF(VLOOKUP($A$462,Samples!$A$3:$D$100,2,FALSE)='Intermediate Lookups'!$A2&amp;'Intermediate Lookups'!K$1,$A$462, ""))</f>
        <v/>
      </c>
      <c r="K463" s="10" t="str">
        <f>IF($A$462="","",IF(VLOOKUP($A$462,Samples!$A$3:$D$100,2,FALSE)='Intermediate Lookups'!$A2&amp;'Intermediate Lookups'!L$1,$A$462, ""))</f>
        <v/>
      </c>
      <c r="L463" s="10" t="str">
        <f>IF($A$462="","",IF(VLOOKUP($A$462,Samples!$A$3:$D$100,2,FALSE)='Intermediate Lookups'!$A2&amp;'Intermediate Lookups'!M$1,$A$462, ""))</f>
        <v/>
      </c>
    </row>
    <row r="464" spans="1:12" x14ac:dyDescent="0.25">
      <c r="A464" s="10" t="str">
        <f>IF($A$462="","",IF(VLOOKUP($A$462,Samples!$A$3:$D$100,2,FALSE)='Intermediate Lookups'!$A3&amp;'Intermediate Lookups'!B$1,$A$462, ""))</f>
        <v/>
      </c>
      <c r="B464" s="10" t="str">
        <f>IF($A$462="","",IF(VLOOKUP($A$462,Samples!$A$3:$D$100,2,FALSE)='Intermediate Lookups'!$A3&amp;'Intermediate Lookups'!C$1,$A$462, ""))</f>
        <v/>
      </c>
      <c r="C464" s="10" t="str">
        <f>IF($A$462="","",IF(VLOOKUP($A$462,Samples!$A$3:$D$100,2,FALSE)='Intermediate Lookups'!$A3&amp;'Intermediate Lookups'!D$1,$A$462, ""))</f>
        <v/>
      </c>
      <c r="D464" s="10" t="str">
        <f>IF($A$462="","",IF(VLOOKUP($A$462,Samples!$A$3:$D$100,2,FALSE)='Intermediate Lookups'!$A3&amp;'Intermediate Lookups'!E$1,$A$462, ""))</f>
        <v/>
      </c>
      <c r="E464" s="10" t="str">
        <f>IF($A$462="","",IF(VLOOKUP($A$462,Samples!$A$3:$D$100,2,FALSE)='Intermediate Lookups'!$A3&amp;'Intermediate Lookups'!F$1,$A$462, ""))</f>
        <v/>
      </c>
      <c r="F464" s="10" t="str">
        <f>IF($A$462="","",IF(VLOOKUP($A$462,Samples!$A$3:$D$100,2,FALSE)='Intermediate Lookups'!$A3&amp;'Intermediate Lookups'!G$1,$A$462, ""))</f>
        <v/>
      </c>
      <c r="G464" s="10" t="str">
        <f>IF($A$462="","",IF(VLOOKUP($A$462,Samples!$A$3:$D$100,2,FALSE)='Intermediate Lookups'!$A3&amp;'Intermediate Lookups'!H$1,$A$462, ""))</f>
        <v/>
      </c>
      <c r="H464" s="10" t="str">
        <f>IF($A$462="","",IF(VLOOKUP($A$462,Samples!$A$3:$D$100,2,FALSE)='Intermediate Lookups'!$A3&amp;'Intermediate Lookups'!I$1,$A$462, ""))</f>
        <v/>
      </c>
      <c r="I464" s="10" t="str">
        <f>IF($A$462="","",IF(VLOOKUP($A$462,Samples!$A$3:$D$100,2,FALSE)='Intermediate Lookups'!$A3&amp;'Intermediate Lookups'!J$1,$A$462, ""))</f>
        <v/>
      </c>
      <c r="J464" s="10" t="str">
        <f>IF($A$462="","",IF(VLOOKUP($A$462,Samples!$A$3:$D$100,2,FALSE)='Intermediate Lookups'!$A3&amp;'Intermediate Lookups'!K$1,$A$462, ""))</f>
        <v/>
      </c>
      <c r="K464" s="10" t="str">
        <f>IF($A$462="","",IF(VLOOKUP($A$462,Samples!$A$3:$D$100,2,FALSE)='Intermediate Lookups'!$A3&amp;'Intermediate Lookups'!L$1,$A$462, ""))</f>
        <v/>
      </c>
      <c r="L464" s="10" t="str">
        <f>IF($A$462="","",IF(VLOOKUP($A$462,Samples!$A$3:$D$100,2,FALSE)='Intermediate Lookups'!$A3&amp;'Intermediate Lookups'!M$1,$A$462, ""))</f>
        <v/>
      </c>
    </row>
    <row r="465" spans="1:12" x14ac:dyDescent="0.25">
      <c r="A465" s="10" t="str">
        <f>IF($A$462="","",IF(VLOOKUP($A$462,Samples!$A$3:$D$100,2,FALSE)='Intermediate Lookups'!$A4&amp;'Intermediate Lookups'!B$1,$A$462, ""))</f>
        <v/>
      </c>
      <c r="B465" s="10" t="str">
        <f>IF($A$462="","",IF(VLOOKUP($A$462,Samples!$A$3:$D$100,2,FALSE)='Intermediate Lookups'!$A4&amp;'Intermediate Lookups'!C$1,$A$462, ""))</f>
        <v/>
      </c>
      <c r="C465" s="10" t="str">
        <f>IF($A$462="","",IF(VLOOKUP($A$462,Samples!$A$3:$D$100,2,FALSE)='Intermediate Lookups'!$A4&amp;'Intermediate Lookups'!D$1,$A$462, ""))</f>
        <v/>
      </c>
      <c r="D465" s="10" t="str">
        <f>IF($A$462="","",IF(VLOOKUP($A$462,Samples!$A$3:$D$100,2,FALSE)='Intermediate Lookups'!$A4&amp;'Intermediate Lookups'!E$1,$A$462, ""))</f>
        <v/>
      </c>
      <c r="E465" s="10" t="str">
        <f>IF($A$462="","",IF(VLOOKUP($A$462,Samples!$A$3:$D$100,2,FALSE)='Intermediate Lookups'!$A4&amp;'Intermediate Lookups'!F$1,$A$462, ""))</f>
        <v/>
      </c>
      <c r="F465" s="10" t="str">
        <f>IF($A$462="","",IF(VLOOKUP($A$462,Samples!$A$3:$D$100,2,FALSE)='Intermediate Lookups'!$A4&amp;'Intermediate Lookups'!G$1,$A$462, ""))</f>
        <v/>
      </c>
      <c r="G465" s="10" t="str">
        <f>IF($A$462="","",IF(VLOOKUP($A$462,Samples!$A$3:$D$100,2,FALSE)='Intermediate Lookups'!$A4&amp;'Intermediate Lookups'!H$1,$A$462, ""))</f>
        <v/>
      </c>
      <c r="H465" s="10" t="str">
        <f>IF($A$462="","",IF(VLOOKUP($A$462,Samples!$A$3:$D$100,2,FALSE)='Intermediate Lookups'!$A4&amp;'Intermediate Lookups'!I$1,$A$462, ""))</f>
        <v/>
      </c>
      <c r="I465" s="10" t="str">
        <f>IF($A$462="","",IF(VLOOKUP($A$462,Samples!$A$3:$D$100,2,FALSE)='Intermediate Lookups'!$A4&amp;'Intermediate Lookups'!J$1,$A$462, ""))</f>
        <v/>
      </c>
      <c r="J465" s="10" t="str">
        <f>IF($A$462="","",IF(VLOOKUP($A$462,Samples!$A$3:$D$100,2,FALSE)='Intermediate Lookups'!$A4&amp;'Intermediate Lookups'!K$1,$A$462, ""))</f>
        <v/>
      </c>
      <c r="K465" s="10" t="str">
        <f>IF($A$462="","",IF(VLOOKUP($A$462,Samples!$A$3:$D$100,2,FALSE)='Intermediate Lookups'!$A4&amp;'Intermediate Lookups'!L$1,$A$462, ""))</f>
        <v/>
      </c>
      <c r="L465" s="10" t="str">
        <f>IF($A$462="","",IF(VLOOKUP($A$462,Samples!$A$3:$D$100,2,FALSE)='Intermediate Lookups'!$A4&amp;'Intermediate Lookups'!M$1,$A$462, ""))</f>
        <v/>
      </c>
    </row>
    <row r="466" spans="1:12" x14ac:dyDescent="0.25">
      <c r="A466" s="10" t="str">
        <f>IF($A$462="","",IF(VLOOKUP($A$462,Samples!$A$3:$D$100,2,FALSE)='Intermediate Lookups'!$A5&amp;'Intermediate Lookups'!B$1,$A$462, ""))</f>
        <v/>
      </c>
      <c r="B466" s="10" t="str">
        <f>IF($A$462="","",IF(VLOOKUP($A$462,Samples!$A$3:$D$100,2,FALSE)='Intermediate Lookups'!$A5&amp;'Intermediate Lookups'!C$1,$A$462, ""))</f>
        <v/>
      </c>
      <c r="C466" s="10" t="str">
        <f>IF($A$462="","",IF(VLOOKUP($A$462,Samples!$A$3:$D$100,2,FALSE)='Intermediate Lookups'!$A5&amp;'Intermediate Lookups'!D$1,$A$462, ""))</f>
        <v/>
      </c>
      <c r="D466" s="10" t="str">
        <f>IF($A$462="","",IF(VLOOKUP($A$462,Samples!$A$3:$D$100,2,FALSE)='Intermediate Lookups'!$A5&amp;'Intermediate Lookups'!E$1,$A$462, ""))</f>
        <v/>
      </c>
      <c r="E466" s="10" t="str">
        <f>IF($A$462="","",IF(VLOOKUP($A$462,Samples!$A$3:$D$100,2,FALSE)='Intermediate Lookups'!$A5&amp;'Intermediate Lookups'!F$1,$A$462, ""))</f>
        <v/>
      </c>
      <c r="F466" s="10" t="str">
        <f>IF($A$462="","",IF(VLOOKUP($A$462,Samples!$A$3:$D$100,2,FALSE)='Intermediate Lookups'!$A5&amp;'Intermediate Lookups'!G$1,$A$462, ""))</f>
        <v/>
      </c>
      <c r="G466" s="10" t="str">
        <f>IF($A$462="","",IF(VLOOKUP($A$462,Samples!$A$3:$D$100,2,FALSE)='Intermediate Lookups'!$A5&amp;'Intermediate Lookups'!H$1,$A$462, ""))</f>
        <v/>
      </c>
      <c r="H466" s="10" t="str">
        <f>IF($A$462="","",IF(VLOOKUP($A$462,Samples!$A$3:$D$100,2,FALSE)='Intermediate Lookups'!$A5&amp;'Intermediate Lookups'!I$1,$A$462, ""))</f>
        <v/>
      </c>
      <c r="I466" s="10" t="str">
        <f>IF($A$462="","",IF(VLOOKUP($A$462,Samples!$A$3:$D$100,2,FALSE)='Intermediate Lookups'!$A5&amp;'Intermediate Lookups'!J$1,$A$462, ""))</f>
        <v/>
      </c>
      <c r="J466" s="10" t="str">
        <f>IF($A$462="","",IF(VLOOKUP($A$462,Samples!$A$3:$D$100,2,FALSE)='Intermediate Lookups'!$A5&amp;'Intermediate Lookups'!K$1,$A$462, ""))</f>
        <v/>
      </c>
      <c r="K466" s="10" t="str">
        <f>IF($A$462="","",IF(VLOOKUP($A$462,Samples!$A$3:$D$100,2,FALSE)='Intermediate Lookups'!$A5&amp;'Intermediate Lookups'!L$1,$A$462, ""))</f>
        <v/>
      </c>
      <c r="L466" s="10" t="str">
        <f>IF($A$462="","",IF(VLOOKUP($A$462,Samples!$A$3:$D$100,2,FALSE)='Intermediate Lookups'!$A5&amp;'Intermediate Lookups'!M$1,$A$462, ""))</f>
        <v/>
      </c>
    </row>
    <row r="467" spans="1:12" x14ac:dyDescent="0.25">
      <c r="A467" s="10" t="str">
        <f>IF($A$462="","",IF(VLOOKUP($A$462,Samples!$A$3:$D$100,2,FALSE)='Intermediate Lookups'!$A6&amp;'Intermediate Lookups'!B$1,$A$462, ""))</f>
        <v/>
      </c>
      <c r="B467" s="10" t="str">
        <f>IF($A$462="","",IF(VLOOKUP($A$462,Samples!$A$3:$D$100,2,FALSE)='Intermediate Lookups'!$A6&amp;'Intermediate Lookups'!C$1,$A$462, ""))</f>
        <v/>
      </c>
      <c r="C467" s="10" t="str">
        <f>IF($A$462="","",IF(VLOOKUP($A$462,Samples!$A$3:$D$100,2,FALSE)='Intermediate Lookups'!$A6&amp;'Intermediate Lookups'!D$1,$A$462, ""))</f>
        <v/>
      </c>
      <c r="D467" s="10" t="str">
        <f>IF($A$462="","",IF(VLOOKUP($A$462,Samples!$A$3:$D$100,2,FALSE)='Intermediate Lookups'!$A6&amp;'Intermediate Lookups'!E$1,$A$462, ""))</f>
        <v/>
      </c>
      <c r="E467" s="10" t="str">
        <f>IF($A$462="","",IF(VLOOKUP($A$462,Samples!$A$3:$D$100,2,FALSE)='Intermediate Lookups'!$A6&amp;'Intermediate Lookups'!F$1,$A$462, ""))</f>
        <v/>
      </c>
      <c r="F467" s="10" t="str">
        <f>IF($A$462="","",IF(VLOOKUP($A$462,Samples!$A$3:$D$100,2,FALSE)='Intermediate Lookups'!$A6&amp;'Intermediate Lookups'!G$1,$A$462, ""))</f>
        <v/>
      </c>
      <c r="G467" s="10" t="str">
        <f>IF($A$462="","",IF(VLOOKUP($A$462,Samples!$A$3:$D$100,2,FALSE)='Intermediate Lookups'!$A6&amp;'Intermediate Lookups'!H$1,$A$462, ""))</f>
        <v/>
      </c>
      <c r="H467" s="10" t="str">
        <f>IF($A$462="","",IF(VLOOKUP($A$462,Samples!$A$3:$D$100,2,FALSE)='Intermediate Lookups'!$A6&amp;'Intermediate Lookups'!I$1,$A$462, ""))</f>
        <v/>
      </c>
      <c r="I467" s="10" t="str">
        <f>IF($A$462="","",IF(VLOOKUP($A$462,Samples!$A$3:$D$100,2,FALSE)='Intermediate Lookups'!$A6&amp;'Intermediate Lookups'!J$1,$A$462, ""))</f>
        <v/>
      </c>
      <c r="J467" s="10" t="str">
        <f>IF($A$462="","",IF(VLOOKUP($A$462,Samples!$A$3:$D$100,2,FALSE)='Intermediate Lookups'!$A6&amp;'Intermediate Lookups'!K$1,$A$462, ""))</f>
        <v/>
      </c>
      <c r="K467" s="10" t="str">
        <f>IF($A$462="","",IF(VLOOKUP($A$462,Samples!$A$3:$D$100,2,FALSE)='Intermediate Lookups'!$A6&amp;'Intermediate Lookups'!L$1,$A$462, ""))</f>
        <v/>
      </c>
      <c r="L467" s="10" t="str">
        <f>IF($A$462="","",IF(VLOOKUP($A$462,Samples!$A$3:$D$100,2,FALSE)='Intermediate Lookups'!$A6&amp;'Intermediate Lookups'!M$1,$A$462, ""))</f>
        <v/>
      </c>
    </row>
    <row r="468" spans="1:12" x14ac:dyDescent="0.25">
      <c r="A468" s="10" t="str">
        <f>IF($A$462="","",IF(VLOOKUP($A$462,Samples!$A$3:$D$100,2,FALSE)='Intermediate Lookups'!$A7&amp;'Intermediate Lookups'!B$1,$A$462, ""))</f>
        <v/>
      </c>
      <c r="B468" s="10" t="str">
        <f>IF($A$462="","",IF(VLOOKUP($A$462,Samples!$A$3:$D$100,2,FALSE)='Intermediate Lookups'!$A7&amp;'Intermediate Lookups'!C$1,$A$462, ""))</f>
        <v/>
      </c>
      <c r="C468" s="10" t="str">
        <f>IF($A$462="","",IF(VLOOKUP($A$462,Samples!$A$3:$D$100,2,FALSE)='Intermediate Lookups'!$A7&amp;'Intermediate Lookups'!D$1,$A$462, ""))</f>
        <v/>
      </c>
      <c r="D468" s="10" t="str">
        <f>IF($A$462="","",IF(VLOOKUP($A$462,Samples!$A$3:$D$100,2,FALSE)='Intermediate Lookups'!$A7&amp;'Intermediate Lookups'!E$1,$A$462, ""))</f>
        <v/>
      </c>
      <c r="E468" s="10" t="str">
        <f>IF($A$462="","",IF(VLOOKUP($A$462,Samples!$A$3:$D$100,2,FALSE)='Intermediate Lookups'!$A7&amp;'Intermediate Lookups'!F$1,$A$462, ""))</f>
        <v/>
      </c>
      <c r="F468" s="10" t="str">
        <f>IF($A$462="","",IF(VLOOKUP($A$462,Samples!$A$3:$D$100,2,FALSE)='Intermediate Lookups'!$A7&amp;'Intermediate Lookups'!G$1,$A$462, ""))</f>
        <v/>
      </c>
      <c r="G468" s="10" t="str">
        <f>IF($A$462="","",IF(VLOOKUP($A$462,Samples!$A$3:$D$100,2,FALSE)='Intermediate Lookups'!$A7&amp;'Intermediate Lookups'!H$1,$A$462, ""))</f>
        <v/>
      </c>
      <c r="H468" s="10" t="str">
        <f>IF($A$462="","",IF(VLOOKUP($A$462,Samples!$A$3:$D$100,2,FALSE)='Intermediate Lookups'!$A7&amp;'Intermediate Lookups'!I$1,$A$462, ""))</f>
        <v/>
      </c>
      <c r="I468" s="10" t="str">
        <f>IF($A$462="","",IF(VLOOKUP($A$462,Samples!$A$3:$D$100,2,FALSE)='Intermediate Lookups'!$A7&amp;'Intermediate Lookups'!J$1,$A$462, ""))</f>
        <v/>
      </c>
      <c r="J468" s="10" t="str">
        <f>IF($A$462="","",IF(VLOOKUP($A$462,Samples!$A$3:$D$100,2,FALSE)='Intermediate Lookups'!$A7&amp;'Intermediate Lookups'!K$1,$A$462, ""))</f>
        <v/>
      </c>
      <c r="K468" s="10" t="str">
        <f>IF($A$462="","",IF(VLOOKUP($A$462,Samples!$A$3:$D$100,2,FALSE)='Intermediate Lookups'!$A7&amp;'Intermediate Lookups'!L$1,$A$462, ""))</f>
        <v/>
      </c>
      <c r="L468" s="10" t="str">
        <f>IF($A$462="","",IF(VLOOKUP($A$462,Samples!$A$3:$D$100,2,FALSE)='Intermediate Lookups'!$A7&amp;'Intermediate Lookups'!M$1,$A$462, ""))</f>
        <v/>
      </c>
    </row>
    <row r="469" spans="1:12" x14ac:dyDescent="0.25">
      <c r="A469" s="10" t="str">
        <f>IF($A$462="","",IF(VLOOKUP($A$462,Samples!$A$3:$D$100,2,FALSE)='Intermediate Lookups'!$A8&amp;'Intermediate Lookups'!B$1,$A$462, ""))</f>
        <v/>
      </c>
      <c r="B469" s="10" t="str">
        <f>IF($A$462="","",IF(VLOOKUP($A$462,Samples!$A$3:$D$100,2,FALSE)='Intermediate Lookups'!$A8&amp;'Intermediate Lookups'!C$1,$A$462, ""))</f>
        <v/>
      </c>
      <c r="C469" s="10" t="str">
        <f>IF($A$462="","",IF(VLOOKUP($A$462,Samples!$A$3:$D$100,2,FALSE)='Intermediate Lookups'!$A8&amp;'Intermediate Lookups'!D$1,$A$462, ""))</f>
        <v/>
      </c>
      <c r="D469" s="10" t="str">
        <f>IF($A$462="","",IF(VLOOKUP($A$462,Samples!$A$3:$D$100,2,FALSE)='Intermediate Lookups'!$A8&amp;'Intermediate Lookups'!E$1,$A$462, ""))</f>
        <v/>
      </c>
      <c r="E469" s="10" t="str">
        <f>IF($A$462="","",IF(VLOOKUP($A$462,Samples!$A$3:$D$100,2,FALSE)='Intermediate Lookups'!$A8&amp;'Intermediate Lookups'!F$1,$A$462, ""))</f>
        <v/>
      </c>
      <c r="F469" s="10" t="str">
        <f>IF($A$462="","",IF(VLOOKUP($A$462,Samples!$A$3:$D$100,2,FALSE)='Intermediate Lookups'!$A8&amp;'Intermediate Lookups'!G$1,$A$462, ""))</f>
        <v/>
      </c>
      <c r="G469" s="10" t="str">
        <f>IF($A$462="","",IF(VLOOKUP($A$462,Samples!$A$3:$D$100,2,FALSE)='Intermediate Lookups'!$A8&amp;'Intermediate Lookups'!H$1,$A$462, ""))</f>
        <v/>
      </c>
      <c r="H469" s="10" t="str">
        <f>IF($A$462="","",IF(VLOOKUP($A$462,Samples!$A$3:$D$100,2,FALSE)='Intermediate Lookups'!$A8&amp;'Intermediate Lookups'!I$1,$A$462, ""))</f>
        <v/>
      </c>
      <c r="I469" s="10" t="str">
        <f>IF($A$462="","",IF(VLOOKUP($A$462,Samples!$A$3:$D$100,2,FALSE)='Intermediate Lookups'!$A8&amp;'Intermediate Lookups'!J$1,$A$462, ""))</f>
        <v/>
      </c>
      <c r="J469" s="10" t="str">
        <f>IF($A$462="","",IF(VLOOKUP($A$462,Samples!$A$3:$D$100,2,FALSE)='Intermediate Lookups'!$A8&amp;'Intermediate Lookups'!K$1,$A$462, ""))</f>
        <v/>
      </c>
      <c r="K469" s="10" t="str">
        <f>IF($A$462="","",IF(VLOOKUP($A$462,Samples!$A$3:$D$100,2,FALSE)='Intermediate Lookups'!$A8&amp;'Intermediate Lookups'!L$1,$A$462, ""))</f>
        <v/>
      </c>
      <c r="L469" s="10" t="str">
        <f>IF($A$462="","",IF(VLOOKUP($A$462,Samples!$A$3:$D$100,2,FALSE)='Intermediate Lookups'!$A8&amp;'Intermediate Lookups'!M$1,$A$462, ""))</f>
        <v/>
      </c>
    </row>
    <row r="470" spans="1:12" x14ac:dyDescent="0.25">
      <c r="A470" s="10" t="str">
        <f>IF($A$462="","",IF(VLOOKUP($A$462,Samples!$A$3:$D$100,2,FALSE)='Intermediate Lookups'!$A9&amp;'Intermediate Lookups'!B$1,$A$462, ""))</f>
        <v/>
      </c>
      <c r="B470" s="10" t="str">
        <f>IF($A$462="","",IF(VLOOKUP($A$462,Samples!$A$3:$D$100,2,FALSE)='Intermediate Lookups'!$A9&amp;'Intermediate Lookups'!C$1,$A$462, ""))</f>
        <v/>
      </c>
      <c r="C470" s="10" t="str">
        <f>IF($A$462="","",IF(VLOOKUP($A$462,Samples!$A$3:$D$100,2,FALSE)='Intermediate Lookups'!$A9&amp;'Intermediate Lookups'!D$1,$A$462, ""))</f>
        <v/>
      </c>
      <c r="D470" s="10" t="str">
        <f>IF($A$462="","",IF(VLOOKUP($A$462,Samples!$A$3:$D$100,2,FALSE)='Intermediate Lookups'!$A9&amp;'Intermediate Lookups'!E$1,$A$462, ""))</f>
        <v/>
      </c>
      <c r="E470" s="10" t="str">
        <f>IF($A$462="","",IF(VLOOKUP($A$462,Samples!$A$3:$D$100,2,FALSE)='Intermediate Lookups'!$A9&amp;'Intermediate Lookups'!F$1,$A$462, ""))</f>
        <v/>
      </c>
      <c r="F470" s="10" t="str">
        <f>IF($A$462="","",IF(VLOOKUP($A$462,Samples!$A$3:$D$100,2,FALSE)='Intermediate Lookups'!$A9&amp;'Intermediate Lookups'!G$1,$A$462, ""))</f>
        <v/>
      </c>
      <c r="G470" s="10" t="str">
        <f>IF($A$462="","",IF(VLOOKUP($A$462,Samples!$A$3:$D$100,2,FALSE)='Intermediate Lookups'!$A9&amp;'Intermediate Lookups'!H$1,$A$462, ""))</f>
        <v/>
      </c>
      <c r="H470" s="10" t="str">
        <f>IF($A$462="","",IF(VLOOKUP($A$462,Samples!$A$3:$D$100,2,FALSE)='Intermediate Lookups'!$A9&amp;'Intermediate Lookups'!I$1,$A$462, ""))</f>
        <v/>
      </c>
      <c r="I470" s="10" t="str">
        <f>IF($A$462="","",IF(VLOOKUP($A$462,Samples!$A$3:$D$100,2,FALSE)='Intermediate Lookups'!$A9&amp;'Intermediate Lookups'!J$1,$A$462, ""))</f>
        <v/>
      </c>
      <c r="J470" s="10" t="str">
        <f>IF($A$462="","",IF(VLOOKUP($A$462,Samples!$A$3:$D$100,2,FALSE)='Intermediate Lookups'!$A9&amp;'Intermediate Lookups'!K$1,$A$462, ""))</f>
        <v/>
      </c>
      <c r="K470" s="10" t="str">
        <f>IF($A$462="","",IF(VLOOKUP($A$462,Samples!$A$3:$D$100,2,FALSE)='Intermediate Lookups'!$A9&amp;'Intermediate Lookups'!L$1,$A$462, ""))</f>
        <v/>
      </c>
      <c r="L470" s="10" t="str">
        <f>IF($A$462="","",IF(VLOOKUP($A$462,Samples!$A$3:$D$100,2,FALSE)='Intermediate Lookups'!$A9&amp;'Intermediate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IF(ISBLANK(Samples!A50),IF(OR(A462="",A462=Samples!$A$100,ISBLANK(Samples!A100)),"",Samples!$A$100),Samples!A50)</f>
        <v/>
      </c>
      <c r="B472" t="str">
        <f>IF(A472="","",VLOOKUP(A472,Samples!$A$3:$D$100,4,FALSE))</f>
        <v/>
      </c>
    </row>
    <row r="473" spans="1:12" x14ac:dyDescent="0.25">
      <c r="A473" s="10" t="str">
        <f>IF($A$472="","",IF(VLOOKUP($A$472,Samples!$A$3:$D$100,2,FALSE)='Intermediate Lookups'!$A2&amp;'Intermediate Lookups'!B$1,$A$472, ""))</f>
        <v/>
      </c>
      <c r="B473" s="10" t="str">
        <f>IF($A$472="","",IF(VLOOKUP($A$472,Samples!$A$3:$D$100,2,FALSE)='Intermediate Lookups'!$A2&amp;'Intermediate Lookups'!C$1,$A$472, ""))</f>
        <v/>
      </c>
      <c r="C473" s="10" t="str">
        <f>IF($A$472="","",IF(VLOOKUP($A$472,Samples!$A$3:$D$100,2,FALSE)='Intermediate Lookups'!$A2&amp;'Intermediate Lookups'!D$1,$A$472, ""))</f>
        <v/>
      </c>
      <c r="D473" s="10" t="str">
        <f>IF($A$472="","",IF(VLOOKUP($A$472,Samples!$A$3:$D$100,2,FALSE)='Intermediate Lookups'!$A2&amp;'Intermediate Lookups'!E$1,$A$472, ""))</f>
        <v/>
      </c>
      <c r="E473" s="10" t="str">
        <f>IF($A$472="","",IF(VLOOKUP($A$472,Samples!$A$3:$D$100,2,FALSE)='Intermediate Lookups'!$A2&amp;'Intermediate Lookups'!F$1,$A$472, ""))</f>
        <v/>
      </c>
      <c r="F473" s="10" t="str">
        <f>IF($A$472="","",IF(VLOOKUP($A$472,Samples!$A$3:$D$100,2,FALSE)='Intermediate Lookups'!$A2&amp;'Intermediate Lookups'!G$1,$A$472, ""))</f>
        <v/>
      </c>
      <c r="G473" s="10" t="str">
        <f>IF($A$472="","",IF(VLOOKUP($A$472,Samples!$A$3:$D$100,2,FALSE)='Intermediate Lookups'!$A2&amp;'Intermediate Lookups'!H$1,$A$472, ""))</f>
        <v/>
      </c>
      <c r="H473" s="10" t="str">
        <f>IF($A$472="","",IF(VLOOKUP($A$472,Samples!$A$3:$D$100,2,FALSE)='Intermediate Lookups'!$A2&amp;'Intermediate Lookups'!I$1,$A$472, ""))</f>
        <v/>
      </c>
      <c r="I473" s="10" t="str">
        <f>IF($A$472="","",IF(VLOOKUP($A$472,Samples!$A$3:$D$100,2,FALSE)='Intermediate Lookups'!$A2&amp;'Intermediate Lookups'!J$1,$A$472, ""))</f>
        <v/>
      </c>
      <c r="J473" s="10" t="str">
        <f>IF($A$472="","",IF(VLOOKUP($A$472,Samples!$A$3:$D$100,2,FALSE)='Intermediate Lookups'!$A2&amp;'Intermediate Lookups'!K$1,$A$472, ""))</f>
        <v/>
      </c>
      <c r="K473" s="10" t="str">
        <f>IF($A$472="","",IF(VLOOKUP($A$472,Samples!$A$3:$D$100,2,FALSE)='Intermediate Lookups'!$A2&amp;'Intermediate Lookups'!L$1,$A$472, ""))</f>
        <v/>
      </c>
      <c r="L473" s="10" t="str">
        <f>IF($A$472="","",IF(VLOOKUP($A$472,Samples!$A$3:$D$100,2,FALSE)='Intermediate Lookups'!$A2&amp;'Intermediate Lookups'!M$1,$A$472, ""))</f>
        <v/>
      </c>
    </row>
    <row r="474" spans="1:12" x14ac:dyDescent="0.25">
      <c r="A474" s="10" t="str">
        <f>IF($A$472="","",IF(VLOOKUP($A$472,Samples!$A$3:$D$100,2,FALSE)='Intermediate Lookups'!$A3&amp;'Intermediate Lookups'!B$1,$A$472, ""))</f>
        <v/>
      </c>
      <c r="B474" s="10" t="str">
        <f>IF($A$472="","",IF(VLOOKUP($A$472,Samples!$A$3:$D$100,2,FALSE)='Intermediate Lookups'!$A3&amp;'Intermediate Lookups'!C$1,$A$472, ""))</f>
        <v/>
      </c>
      <c r="C474" s="10" t="str">
        <f>IF($A$472="","",IF(VLOOKUP($A$472,Samples!$A$3:$D$100,2,FALSE)='Intermediate Lookups'!$A3&amp;'Intermediate Lookups'!D$1,$A$472, ""))</f>
        <v/>
      </c>
      <c r="D474" s="10" t="str">
        <f>IF($A$472="","",IF(VLOOKUP($A$472,Samples!$A$3:$D$100,2,FALSE)='Intermediate Lookups'!$A3&amp;'Intermediate Lookups'!E$1,$A$472, ""))</f>
        <v/>
      </c>
      <c r="E474" s="10" t="str">
        <f>IF($A$472="","",IF(VLOOKUP($A$472,Samples!$A$3:$D$100,2,FALSE)='Intermediate Lookups'!$A3&amp;'Intermediate Lookups'!F$1,$A$472, ""))</f>
        <v/>
      </c>
      <c r="F474" s="10" t="str">
        <f>IF($A$472="","",IF(VLOOKUP($A$472,Samples!$A$3:$D$100,2,FALSE)='Intermediate Lookups'!$A3&amp;'Intermediate Lookups'!G$1,$A$472, ""))</f>
        <v/>
      </c>
      <c r="G474" s="10" t="str">
        <f>IF($A$472="","",IF(VLOOKUP($A$472,Samples!$A$3:$D$100,2,FALSE)='Intermediate Lookups'!$A3&amp;'Intermediate Lookups'!H$1,$A$472, ""))</f>
        <v/>
      </c>
      <c r="H474" s="10" t="str">
        <f>IF($A$472="","",IF(VLOOKUP($A$472,Samples!$A$3:$D$100,2,FALSE)='Intermediate Lookups'!$A3&amp;'Intermediate Lookups'!I$1,$A$472, ""))</f>
        <v/>
      </c>
      <c r="I474" s="10" t="str">
        <f>IF($A$472="","",IF(VLOOKUP($A$472,Samples!$A$3:$D$100,2,FALSE)='Intermediate Lookups'!$A3&amp;'Intermediate Lookups'!J$1,$A$472, ""))</f>
        <v/>
      </c>
      <c r="J474" s="10" t="str">
        <f>IF($A$472="","",IF(VLOOKUP($A$472,Samples!$A$3:$D$100,2,FALSE)='Intermediate Lookups'!$A3&amp;'Intermediate Lookups'!K$1,$A$472, ""))</f>
        <v/>
      </c>
      <c r="K474" s="10" t="str">
        <f>IF($A$472="","",IF(VLOOKUP($A$472,Samples!$A$3:$D$100,2,FALSE)='Intermediate Lookups'!$A3&amp;'Intermediate Lookups'!L$1,$A$472, ""))</f>
        <v/>
      </c>
      <c r="L474" s="10" t="str">
        <f>IF($A$472="","",IF(VLOOKUP($A$472,Samples!$A$3:$D$100,2,FALSE)='Intermediate Lookups'!$A3&amp;'Intermediate Lookups'!M$1,$A$472, ""))</f>
        <v/>
      </c>
    </row>
    <row r="475" spans="1:12" x14ac:dyDescent="0.25">
      <c r="A475" s="10" t="str">
        <f>IF($A$472="","",IF(VLOOKUP($A$472,Samples!$A$3:$D$100,2,FALSE)='Intermediate Lookups'!$A4&amp;'Intermediate Lookups'!B$1,$A$472, ""))</f>
        <v/>
      </c>
      <c r="B475" s="10" t="str">
        <f>IF($A$472="","",IF(VLOOKUP($A$472,Samples!$A$3:$D$100,2,FALSE)='Intermediate Lookups'!$A4&amp;'Intermediate Lookups'!C$1,$A$472, ""))</f>
        <v/>
      </c>
      <c r="C475" s="10" t="str">
        <f>IF($A$472="","",IF(VLOOKUP($A$472,Samples!$A$3:$D$100,2,FALSE)='Intermediate Lookups'!$A4&amp;'Intermediate Lookups'!D$1,$A$472, ""))</f>
        <v/>
      </c>
      <c r="D475" s="10" t="str">
        <f>IF($A$472="","",IF(VLOOKUP($A$472,Samples!$A$3:$D$100,2,FALSE)='Intermediate Lookups'!$A4&amp;'Intermediate Lookups'!E$1,$A$472, ""))</f>
        <v/>
      </c>
      <c r="E475" s="10" t="str">
        <f>IF($A$472="","",IF(VLOOKUP($A$472,Samples!$A$3:$D$100,2,FALSE)='Intermediate Lookups'!$A4&amp;'Intermediate Lookups'!F$1,$A$472, ""))</f>
        <v/>
      </c>
      <c r="F475" s="10" t="str">
        <f>IF($A$472="","",IF(VLOOKUP($A$472,Samples!$A$3:$D$100,2,FALSE)='Intermediate Lookups'!$A4&amp;'Intermediate Lookups'!G$1,$A$472, ""))</f>
        <v/>
      </c>
      <c r="G475" s="10" t="str">
        <f>IF($A$472="","",IF(VLOOKUP($A$472,Samples!$A$3:$D$100,2,FALSE)='Intermediate Lookups'!$A4&amp;'Intermediate Lookups'!H$1,$A$472, ""))</f>
        <v/>
      </c>
      <c r="H475" s="10" t="str">
        <f>IF($A$472="","",IF(VLOOKUP($A$472,Samples!$A$3:$D$100,2,FALSE)='Intermediate Lookups'!$A4&amp;'Intermediate Lookups'!I$1,$A$472, ""))</f>
        <v/>
      </c>
      <c r="I475" s="10" t="str">
        <f>IF($A$472="","",IF(VLOOKUP($A$472,Samples!$A$3:$D$100,2,FALSE)='Intermediate Lookups'!$A4&amp;'Intermediate Lookups'!J$1,$A$472, ""))</f>
        <v/>
      </c>
      <c r="J475" s="10" t="str">
        <f>IF($A$472="","",IF(VLOOKUP($A$472,Samples!$A$3:$D$100,2,FALSE)='Intermediate Lookups'!$A4&amp;'Intermediate Lookups'!K$1,$A$472, ""))</f>
        <v/>
      </c>
      <c r="K475" s="10" t="str">
        <f>IF($A$472="","",IF(VLOOKUP($A$472,Samples!$A$3:$D$100,2,FALSE)='Intermediate Lookups'!$A4&amp;'Intermediate Lookups'!L$1,$A$472, ""))</f>
        <v/>
      </c>
      <c r="L475" s="10" t="str">
        <f>IF($A$472="","",IF(VLOOKUP($A$472,Samples!$A$3:$D$100,2,FALSE)='Intermediate Lookups'!$A4&amp;'Intermediate Lookups'!M$1,$A$472, ""))</f>
        <v/>
      </c>
    </row>
    <row r="476" spans="1:12" x14ac:dyDescent="0.25">
      <c r="A476" s="10" t="str">
        <f>IF($A$472="","",IF(VLOOKUP($A$472,Samples!$A$3:$D$100,2,FALSE)='Intermediate Lookups'!$A5&amp;'Intermediate Lookups'!B$1,$A$472, ""))</f>
        <v/>
      </c>
      <c r="B476" s="10" t="str">
        <f>IF($A$472="","",IF(VLOOKUP($A$472,Samples!$A$3:$D$100,2,FALSE)='Intermediate Lookups'!$A5&amp;'Intermediate Lookups'!C$1,$A$472, ""))</f>
        <v/>
      </c>
      <c r="C476" s="10" t="str">
        <f>IF($A$472="","",IF(VLOOKUP($A$472,Samples!$A$3:$D$100,2,FALSE)='Intermediate Lookups'!$A5&amp;'Intermediate Lookups'!D$1,$A$472, ""))</f>
        <v/>
      </c>
      <c r="D476" s="10" t="str">
        <f>IF($A$472="","",IF(VLOOKUP($A$472,Samples!$A$3:$D$100,2,FALSE)='Intermediate Lookups'!$A5&amp;'Intermediate Lookups'!E$1,$A$472, ""))</f>
        <v/>
      </c>
      <c r="E476" s="10" t="str">
        <f>IF($A$472="","",IF(VLOOKUP($A$472,Samples!$A$3:$D$100,2,FALSE)='Intermediate Lookups'!$A5&amp;'Intermediate Lookups'!F$1,$A$472, ""))</f>
        <v/>
      </c>
      <c r="F476" s="10" t="str">
        <f>IF($A$472="","",IF(VLOOKUP($A$472,Samples!$A$3:$D$100,2,FALSE)='Intermediate Lookups'!$A5&amp;'Intermediate Lookups'!G$1,$A$472, ""))</f>
        <v/>
      </c>
      <c r="G476" s="10" t="str">
        <f>IF($A$472="","",IF(VLOOKUP($A$472,Samples!$A$3:$D$100,2,FALSE)='Intermediate Lookups'!$A5&amp;'Intermediate Lookups'!H$1,$A$472, ""))</f>
        <v/>
      </c>
      <c r="H476" s="10" t="str">
        <f>IF($A$472="","",IF(VLOOKUP($A$472,Samples!$A$3:$D$100,2,FALSE)='Intermediate Lookups'!$A5&amp;'Intermediate Lookups'!I$1,$A$472, ""))</f>
        <v/>
      </c>
      <c r="I476" s="10" t="str">
        <f>IF($A$472="","",IF(VLOOKUP($A$472,Samples!$A$3:$D$100,2,FALSE)='Intermediate Lookups'!$A5&amp;'Intermediate Lookups'!J$1,$A$472, ""))</f>
        <v/>
      </c>
      <c r="J476" s="10" t="str">
        <f>IF($A$472="","",IF(VLOOKUP($A$472,Samples!$A$3:$D$100,2,FALSE)='Intermediate Lookups'!$A5&amp;'Intermediate Lookups'!K$1,$A$472, ""))</f>
        <v/>
      </c>
      <c r="K476" s="10" t="str">
        <f>IF($A$472="","",IF(VLOOKUP($A$472,Samples!$A$3:$D$100,2,FALSE)='Intermediate Lookups'!$A5&amp;'Intermediate Lookups'!L$1,$A$472, ""))</f>
        <v/>
      </c>
      <c r="L476" s="10" t="str">
        <f>IF($A$472="","",IF(VLOOKUP($A$472,Samples!$A$3:$D$100,2,FALSE)='Intermediate Lookups'!$A5&amp;'Intermediate Lookups'!M$1,$A$472, ""))</f>
        <v/>
      </c>
    </row>
    <row r="477" spans="1:12" x14ac:dyDescent="0.25">
      <c r="A477" s="10" t="str">
        <f>IF($A$472="","",IF(VLOOKUP($A$472,Samples!$A$3:$D$100,2,FALSE)='Intermediate Lookups'!$A6&amp;'Intermediate Lookups'!B$1,$A$472, ""))</f>
        <v/>
      </c>
      <c r="B477" s="10" t="str">
        <f>IF($A$472="","",IF(VLOOKUP($A$472,Samples!$A$3:$D$100,2,FALSE)='Intermediate Lookups'!$A6&amp;'Intermediate Lookups'!C$1,$A$472, ""))</f>
        <v/>
      </c>
      <c r="C477" s="10" t="str">
        <f>IF($A$472="","",IF(VLOOKUP($A$472,Samples!$A$3:$D$100,2,FALSE)='Intermediate Lookups'!$A6&amp;'Intermediate Lookups'!D$1,$A$472, ""))</f>
        <v/>
      </c>
      <c r="D477" s="10" t="str">
        <f>IF($A$472="","",IF(VLOOKUP($A$472,Samples!$A$3:$D$100,2,FALSE)='Intermediate Lookups'!$A6&amp;'Intermediate Lookups'!E$1,$A$472, ""))</f>
        <v/>
      </c>
      <c r="E477" s="10" t="str">
        <f>IF($A$472="","",IF(VLOOKUP($A$472,Samples!$A$3:$D$100,2,FALSE)='Intermediate Lookups'!$A6&amp;'Intermediate Lookups'!F$1,$A$472, ""))</f>
        <v/>
      </c>
      <c r="F477" s="10" t="str">
        <f>IF($A$472="","",IF(VLOOKUP($A$472,Samples!$A$3:$D$100,2,FALSE)='Intermediate Lookups'!$A6&amp;'Intermediate Lookups'!G$1,$A$472, ""))</f>
        <v/>
      </c>
      <c r="G477" s="10" t="str">
        <f>IF($A$472="","",IF(VLOOKUP($A$472,Samples!$A$3:$D$100,2,FALSE)='Intermediate Lookups'!$A6&amp;'Intermediate Lookups'!H$1,$A$472, ""))</f>
        <v/>
      </c>
      <c r="H477" s="10" t="str">
        <f>IF($A$472="","",IF(VLOOKUP($A$472,Samples!$A$3:$D$100,2,FALSE)='Intermediate Lookups'!$A6&amp;'Intermediate Lookups'!I$1,$A$472, ""))</f>
        <v/>
      </c>
      <c r="I477" s="10" t="str">
        <f>IF($A$472="","",IF(VLOOKUP($A$472,Samples!$A$3:$D$100,2,FALSE)='Intermediate Lookups'!$A6&amp;'Intermediate Lookups'!J$1,$A$472, ""))</f>
        <v/>
      </c>
      <c r="J477" s="10" t="str">
        <f>IF($A$472="","",IF(VLOOKUP($A$472,Samples!$A$3:$D$100,2,FALSE)='Intermediate Lookups'!$A6&amp;'Intermediate Lookups'!K$1,$A$472, ""))</f>
        <v/>
      </c>
      <c r="K477" s="10" t="str">
        <f>IF($A$472="","",IF(VLOOKUP($A$472,Samples!$A$3:$D$100,2,FALSE)='Intermediate Lookups'!$A6&amp;'Intermediate Lookups'!L$1,$A$472, ""))</f>
        <v/>
      </c>
      <c r="L477" s="10" t="str">
        <f>IF($A$472="","",IF(VLOOKUP($A$472,Samples!$A$3:$D$100,2,FALSE)='Intermediate Lookups'!$A6&amp;'Intermediate Lookups'!M$1,$A$472, ""))</f>
        <v/>
      </c>
    </row>
    <row r="478" spans="1:12" x14ac:dyDescent="0.25">
      <c r="A478" s="10" t="str">
        <f>IF($A$472="","",IF(VLOOKUP($A$472,Samples!$A$3:$D$100,2,FALSE)='Intermediate Lookups'!$A7&amp;'Intermediate Lookups'!B$1,$A$472, ""))</f>
        <v/>
      </c>
      <c r="B478" s="10" t="str">
        <f>IF($A$472="","",IF(VLOOKUP($A$472,Samples!$A$3:$D$100,2,FALSE)='Intermediate Lookups'!$A7&amp;'Intermediate Lookups'!C$1,$A$472, ""))</f>
        <v/>
      </c>
      <c r="C478" s="10" t="str">
        <f>IF($A$472="","",IF(VLOOKUP($A$472,Samples!$A$3:$D$100,2,FALSE)='Intermediate Lookups'!$A7&amp;'Intermediate Lookups'!D$1,$A$472, ""))</f>
        <v/>
      </c>
      <c r="D478" s="10" t="str">
        <f>IF($A$472="","",IF(VLOOKUP($A$472,Samples!$A$3:$D$100,2,FALSE)='Intermediate Lookups'!$A7&amp;'Intermediate Lookups'!E$1,$A$472, ""))</f>
        <v/>
      </c>
      <c r="E478" s="10" t="str">
        <f>IF($A$472="","",IF(VLOOKUP($A$472,Samples!$A$3:$D$100,2,FALSE)='Intermediate Lookups'!$A7&amp;'Intermediate Lookups'!F$1,$A$472, ""))</f>
        <v/>
      </c>
      <c r="F478" s="10" t="str">
        <f>IF($A$472="","",IF(VLOOKUP($A$472,Samples!$A$3:$D$100,2,FALSE)='Intermediate Lookups'!$A7&amp;'Intermediate Lookups'!G$1,$A$472, ""))</f>
        <v/>
      </c>
      <c r="G478" s="10" t="str">
        <f>IF($A$472="","",IF(VLOOKUP($A$472,Samples!$A$3:$D$100,2,FALSE)='Intermediate Lookups'!$A7&amp;'Intermediate Lookups'!H$1,$A$472, ""))</f>
        <v/>
      </c>
      <c r="H478" s="10" t="str">
        <f>IF($A$472="","",IF(VLOOKUP($A$472,Samples!$A$3:$D$100,2,FALSE)='Intermediate Lookups'!$A7&amp;'Intermediate Lookups'!I$1,$A$472, ""))</f>
        <v/>
      </c>
      <c r="I478" s="10" t="str">
        <f>IF($A$472="","",IF(VLOOKUP($A$472,Samples!$A$3:$D$100,2,FALSE)='Intermediate Lookups'!$A7&amp;'Intermediate Lookups'!J$1,$A$472, ""))</f>
        <v/>
      </c>
      <c r="J478" s="10" t="str">
        <f>IF($A$472="","",IF(VLOOKUP($A$472,Samples!$A$3:$D$100,2,FALSE)='Intermediate Lookups'!$A7&amp;'Intermediate Lookups'!K$1,$A$472, ""))</f>
        <v/>
      </c>
      <c r="K478" s="10" t="str">
        <f>IF($A$472="","",IF(VLOOKUP($A$472,Samples!$A$3:$D$100,2,FALSE)='Intermediate Lookups'!$A7&amp;'Intermediate Lookups'!L$1,$A$472, ""))</f>
        <v/>
      </c>
      <c r="L478" s="10" t="str">
        <f>IF($A$472="","",IF(VLOOKUP($A$472,Samples!$A$3:$D$100,2,FALSE)='Intermediate Lookups'!$A7&amp;'Intermediate Lookups'!M$1,$A$472, ""))</f>
        <v/>
      </c>
    </row>
    <row r="479" spans="1:12" x14ac:dyDescent="0.25">
      <c r="A479" s="10" t="str">
        <f>IF($A$472="","",IF(VLOOKUP($A$472,Samples!$A$3:$D$100,2,FALSE)='Intermediate Lookups'!$A8&amp;'Intermediate Lookups'!B$1,$A$472, ""))</f>
        <v/>
      </c>
      <c r="B479" s="10" t="str">
        <f>IF($A$472="","",IF(VLOOKUP($A$472,Samples!$A$3:$D$100,2,FALSE)='Intermediate Lookups'!$A8&amp;'Intermediate Lookups'!C$1,$A$472, ""))</f>
        <v/>
      </c>
      <c r="C479" s="10" t="str">
        <f>IF($A$472="","",IF(VLOOKUP($A$472,Samples!$A$3:$D$100,2,FALSE)='Intermediate Lookups'!$A8&amp;'Intermediate Lookups'!D$1,$A$472, ""))</f>
        <v/>
      </c>
      <c r="D479" s="10" t="str">
        <f>IF($A$472="","",IF(VLOOKUP($A$472,Samples!$A$3:$D$100,2,FALSE)='Intermediate Lookups'!$A8&amp;'Intermediate Lookups'!E$1,$A$472, ""))</f>
        <v/>
      </c>
      <c r="E479" s="10" t="str">
        <f>IF($A$472="","",IF(VLOOKUP($A$472,Samples!$A$3:$D$100,2,FALSE)='Intermediate Lookups'!$A8&amp;'Intermediate Lookups'!F$1,$A$472, ""))</f>
        <v/>
      </c>
      <c r="F479" s="10" t="str">
        <f>IF($A$472="","",IF(VLOOKUP($A$472,Samples!$A$3:$D$100,2,FALSE)='Intermediate Lookups'!$A8&amp;'Intermediate Lookups'!G$1,$A$472, ""))</f>
        <v/>
      </c>
      <c r="G479" s="10" t="str">
        <f>IF($A$472="","",IF(VLOOKUP($A$472,Samples!$A$3:$D$100,2,FALSE)='Intermediate Lookups'!$A8&amp;'Intermediate Lookups'!H$1,$A$472, ""))</f>
        <v/>
      </c>
      <c r="H479" s="10" t="str">
        <f>IF($A$472="","",IF(VLOOKUP($A$472,Samples!$A$3:$D$100,2,FALSE)='Intermediate Lookups'!$A8&amp;'Intermediate Lookups'!I$1,$A$472, ""))</f>
        <v/>
      </c>
      <c r="I479" s="10" t="str">
        <f>IF($A$472="","",IF(VLOOKUP($A$472,Samples!$A$3:$D$100,2,FALSE)='Intermediate Lookups'!$A8&amp;'Intermediate Lookups'!J$1,$A$472, ""))</f>
        <v/>
      </c>
      <c r="J479" s="10" t="str">
        <f>IF($A$472="","",IF(VLOOKUP($A$472,Samples!$A$3:$D$100,2,FALSE)='Intermediate Lookups'!$A8&amp;'Intermediate Lookups'!K$1,$A$472, ""))</f>
        <v/>
      </c>
      <c r="K479" s="10" t="str">
        <f>IF($A$472="","",IF(VLOOKUP($A$472,Samples!$A$3:$D$100,2,FALSE)='Intermediate Lookups'!$A8&amp;'Intermediate Lookups'!L$1,$A$472, ""))</f>
        <v/>
      </c>
      <c r="L479" s="10" t="str">
        <f>IF($A$472="","",IF(VLOOKUP($A$472,Samples!$A$3:$D$100,2,FALSE)='Intermediate Lookups'!$A8&amp;'Intermediate Lookups'!M$1,$A$472, ""))</f>
        <v/>
      </c>
    </row>
    <row r="480" spans="1:12" x14ac:dyDescent="0.25">
      <c r="A480" s="10" t="str">
        <f>IF($A$472="","",IF(VLOOKUP($A$472,Samples!$A$3:$D$100,2,FALSE)='Intermediate Lookups'!$A9&amp;'Intermediate Lookups'!B$1,$A$472, ""))</f>
        <v/>
      </c>
      <c r="B480" s="10" t="str">
        <f>IF($A$472="","",IF(VLOOKUP($A$472,Samples!$A$3:$D$100,2,FALSE)='Intermediate Lookups'!$A9&amp;'Intermediate Lookups'!C$1,$A$472, ""))</f>
        <v/>
      </c>
      <c r="C480" s="10" t="str">
        <f>IF($A$472="","",IF(VLOOKUP($A$472,Samples!$A$3:$D$100,2,FALSE)='Intermediate Lookups'!$A9&amp;'Intermediate Lookups'!D$1,$A$472, ""))</f>
        <v/>
      </c>
      <c r="D480" s="10" t="str">
        <f>IF($A$472="","",IF(VLOOKUP($A$472,Samples!$A$3:$D$100,2,FALSE)='Intermediate Lookups'!$A9&amp;'Intermediate Lookups'!E$1,$A$472, ""))</f>
        <v/>
      </c>
      <c r="E480" s="10" t="str">
        <f>IF($A$472="","",IF(VLOOKUP($A$472,Samples!$A$3:$D$100,2,FALSE)='Intermediate Lookups'!$A9&amp;'Intermediate Lookups'!F$1,$A$472, ""))</f>
        <v/>
      </c>
      <c r="F480" s="10" t="str">
        <f>IF($A$472="","",IF(VLOOKUP($A$472,Samples!$A$3:$D$100,2,FALSE)='Intermediate Lookups'!$A9&amp;'Intermediate Lookups'!G$1,$A$472, ""))</f>
        <v/>
      </c>
      <c r="G480" s="10" t="str">
        <f>IF($A$472="","",IF(VLOOKUP($A$472,Samples!$A$3:$D$100,2,FALSE)='Intermediate Lookups'!$A9&amp;'Intermediate Lookups'!H$1,$A$472, ""))</f>
        <v/>
      </c>
      <c r="H480" s="10" t="str">
        <f>IF($A$472="","",IF(VLOOKUP($A$472,Samples!$A$3:$D$100,2,FALSE)='Intermediate Lookups'!$A9&amp;'Intermediate Lookups'!I$1,$A$472, ""))</f>
        <v/>
      </c>
      <c r="I480" s="10" t="str">
        <f>IF($A$472="","",IF(VLOOKUP($A$472,Samples!$A$3:$D$100,2,FALSE)='Intermediate Lookups'!$A9&amp;'Intermediate Lookups'!J$1,$A$472, ""))</f>
        <v/>
      </c>
      <c r="J480" s="10" t="str">
        <f>IF($A$472="","",IF(VLOOKUP($A$472,Samples!$A$3:$D$100,2,FALSE)='Intermediate Lookups'!$A9&amp;'Intermediate Lookups'!K$1,$A$472, ""))</f>
        <v/>
      </c>
      <c r="K480" s="10" t="str">
        <f>IF($A$472="","",IF(VLOOKUP($A$472,Samples!$A$3:$D$100,2,FALSE)='Intermediate Lookups'!$A9&amp;'Intermediate Lookups'!L$1,$A$472, ""))</f>
        <v/>
      </c>
      <c r="L480" s="10" t="str">
        <f>IF($A$472="","",IF(VLOOKUP($A$472,Samples!$A$3:$D$100,2,FALSE)='Intermediate Lookups'!$A9&amp;'Intermediate Lookups'!M$1,$A$472, ""))</f>
        <v/>
      </c>
    </row>
    <row r="482" spans="1:12" x14ac:dyDescent="0.25">
      <c r="A482" t="str">
        <f>IF(ISBLANK(Samples!A51),IF(OR(A472="",A472=Samples!$A$100,ISBLANK(Samples!A100)),"",Samples!$A$100),Samples!A51)</f>
        <v/>
      </c>
      <c r="B482" t="str">
        <f>IF(A482="","",VLOOKUP(A482,Samples!$A$3:$D$100,4,FALSE))</f>
        <v/>
      </c>
    </row>
    <row r="483" spans="1:12" x14ac:dyDescent="0.25">
      <c r="A483" s="10" t="str">
        <f>IF($A$482="","",IF(VLOOKUP($A$482,Samples!$A$3:$D$100,2,FALSE)='Intermediate Lookups'!$A2&amp;'Intermediate Lookups'!B$1,$A$482, ""))</f>
        <v/>
      </c>
      <c r="B483" s="10" t="str">
        <f>IF($A$482="","",IF(VLOOKUP($A$482,Samples!$A$3:$D$100,2,FALSE)='Intermediate Lookups'!$A2&amp;'Intermediate Lookups'!C$1,$A$482, ""))</f>
        <v/>
      </c>
      <c r="C483" s="10" t="str">
        <f>IF($A$482="","",IF(VLOOKUP($A$482,Samples!$A$3:$D$100,2,FALSE)='Intermediate Lookups'!$A2&amp;'Intermediate Lookups'!D$1,$A$482, ""))</f>
        <v/>
      </c>
      <c r="D483" s="10" t="str">
        <f>IF($A$482="","",IF(VLOOKUP($A$482,Samples!$A$3:$D$100,2,FALSE)='Intermediate Lookups'!$A2&amp;'Intermediate Lookups'!E$1,$A$482, ""))</f>
        <v/>
      </c>
      <c r="E483" s="10" t="str">
        <f>IF($A$482="","",IF(VLOOKUP($A$482,Samples!$A$3:$D$100,2,FALSE)='Intermediate Lookups'!$A2&amp;'Intermediate Lookups'!F$1,$A$482, ""))</f>
        <v/>
      </c>
      <c r="F483" s="10" t="str">
        <f>IF($A$482="","",IF(VLOOKUP($A$482,Samples!$A$3:$D$100,2,FALSE)='Intermediate Lookups'!$A2&amp;'Intermediate Lookups'!G$1,$A$482, ""))</f>
        <v/>
      </c>
      <c r="G483" s="10" t="str">
        <f>IF($A$482="","",IF(VLOOKUP($A$482,Samples!$A$3:$D$100,2,FALSE)='Intermediate Lookups'!$A2&amp;'Intermediate Lookups'!H$1,$A$482, ""))</f>
        <v/>
      </c>
      <c r="H483" s="10" t="str">
        <f>IF($A$482="","",IF(VLOOKUP($A$482,Samples!$A$3:$D$100,2,FALSE)='Intermediate Lookups'!$A2&amp;'Intermediate Lookups'!I$1,$A$482, ""))</f>
        <v/>
      </c>
      <c r="I483" s="10" t="str">
        <f>IF($A$482="","",IF(VLOOKUP($A$482,Samples!$A$3:$D$100,2,FALSE)='Intermediate Lookups'!$A2&amp;'Intermediate Lookups'!J$1,$A$482, ""))</f>
        <v/>
      </c>
      <c r="J483" s="10" t="str">
        <f>IF($A$482="","",IF(VLOOKUP($A$482,Samples!$A$3:$D$100,2,FALSE)='Intermediate Lookups'!$A2&amp;'Intermediate Lookups'!K$1,$A$482, ""))</f>
        <v/>
      </c>
      <c r="K483" s="10" t="str">
        <f>IF($A$482="","",IF(VLOOKUP($A$482,Samples!$A$3:$D$100,2,FALSE)='Intermediate Lookups'!$A2&amp;'Intermediate Lookups'!L$1,$A$482, ""))</f>
        <v/>
      </c>
      <c r="L483" s="10" t="str">
        <f>IF($A$482="","",IF(VLOOKUP($A$482,Samples!$A$3:$D$100,2,FALSE)='Intermediate Lookups'!$A2&amp;'Intermediate Lookups'!M$1,$A$482, ""))</f>
        <v/>
      </c>
    </row>
    <row r="484" spans="1:12" x14ac:dyDescent="0.25">
      <c r="A484" s="10" t="str">
        <f>IF($A$482="","",IF(VLOOKUP($A$482,Samples!$A$3:$D$100,2,FALSE)='Intermediate Lookups'!$A3&amp;'Intermediate Lookups'!B$1,$A$482, ""))</f>
        <v/>
      </c>
      <c r="B484" s="10" t="str">
        <f>IF($A$482="","",IF(VLOOKUP($A$482,Samples!$A$3:$D$100,2,FALSE)='Intermediate Lookups'!$A3&amp;'Intermediate Lookups'!C$1,$A$482, ""))</f>
        <v/>
      </c>
      <c r="C484" s="10" t="str">
        <f>IF($A$482="","",IF(VLOOKUP($A$482,Samples!$A$3:$D$100,2,FALSE)='Intermediate Lookups'!$A3&amp;'Intermediate Lookups'!D$1,$A$482, ""))</f>
        <v/>
      </c>
      <c r="D484" s="10" t="str">
        <f>IF($A$482="","",IF(VLOOKUP($A$482,Samples!$A$3:$D$100,2,FALSE)='Intermediate Lookups'!$A3&amp;'Intermediate Lookups'!E$1,$A$482, ""))</f>
        <v/>
      </c>
      <c r="E484" s="10" t="str">
        <f>IF($A$482="","",IF(VLOOKUP($A$482,Samples!$A$3:$D$100,2,FALSE)='Intermediate Lookups'!$A3&amp;'Intermediate Lookups'!F$1,$A$482, ""))</f>
        <v/>
      </c>
      <c r="F484" s="10" t="str">
        <f>IF($A$482="","",IF(VLOOKUP($A$482,Samples!$A$3:$D$100,2,FALSE)='Intermediate Lookups'!$A3&amp;'Intermediate Lookups'!G$1,$A$482, ""))</f>
        <v/>
      </c>
      <c r="G484" s="10" t="str">
        <f>IF($A$482="","",IF(VLOOKUP($A$482,Samples!$A$3:$D$100,2,FALSE)='Intermediate Lookups'!$A3&amp;'Intermediate Lookups'!H$1,$A$482, ""))</f>
        <v/>
      </c>
      <c r="H484" s="10" t="str">
        <f>IF($A$482="","",IF(VLOOKUP($A$482,Samples!$A$3:$D$100,2,FALSE)='Intermediate Lookups'!$A3&amp;'Intermediate Lookups'!I$1,$A$482, ""))</f>
        <v/>
      </c>
      <c r="I484" s="10" t="str">
        <f>IF($A$482="","",IF(VLOOKUP($A$482,Samples!$A$3:$D$100,2,FALSE)='Intermediate Lookups'!$A3&amp;'Intermediate Lookups'!J$1,$A$482, ""))</f>
        <v/>
      </c>
      <c r="J484" s="10" t="str">
        <f>IF($A$482="","",IF(VLOOKUP($A$482,Samples!$A$3:$D$100,2,FALSE)='Intermediate Lookups'!$A3&amp;'Intermediate Lookups'!K$1,$A$482, ""))</f>
        <v/>
      </c>
      <c r="K484" s="10" t="str">
        <f>IF($A$482="","",IF(VLOOKUP($A$482,Samples!$A$3:$D$100,2,FALSE)='Intermediate Lookups'!$A3&amp;'Intermediate Lookups'!L$1,$A$482, ""))</f>
        <v/>
      </c>
      <c r="L484" s="10" t="str">
        <f>IF($A$482="","",IF(VLOOKUP($A$482,Samples!$A$3:$D$100,2,FALSE)='Intermediate Lookups'!$A3&amp;'Intermediate Lookups'!M$1,$A$482, ""))</f>
        <v/>
      </c>
    </row>
    <row r="485" spans="1:12" x14ac:dyDescent="0.25">
      <c r="A485" s="10" t="str">
        <f>IF($A$482="","",IF(VLOOKUP($A$482,Samples!$A$3:$D$100,2,FALSE)='Intermediate Lookups'!$A4&amp;'Intermediate Lookups'!B$1,$A$482, ""))</f>
        <v/>
      </c>
      <c r="B485" s="10" t="str">
        <f>IF($A$482="","",IF(VLOOKUP($A$482,Samples!$A$3:$D$100,2,FALSE)='Intermediate Lookups'!$A4&amp;'Intermediate Lookups'!C$1,$A$482, ""))</f>
        <v/>
      </c>
      <c r="C485" s="10" t="str">
        <f>IF($A$482="","",IF(VLOOKUP($A$482,Samples!$A$3:$D$100,2,FALSE)='Intermediate Lookups'!$A4&amp;'Intermediate Lookups'!D$1,$A$482, ""))</f>
        <v/>
      </c>
      <c r="D485" s="10" t="str">
        <f>IF($A$482="","",IF(VLOOKUP($A$482,Samples!$A$3:$D$100,2,FALSE)='Intermediate Lookups'!$A4&amp;'Intermediate Lookups'!E$1,$A$482, ""))</f>
        <v/>
      </c>
      <c r="E485" s="10" t="str">
        <f>IF($A$482="","",IF(VLOOKUP($A$482,Samples!$A$3:$D$100,2,FALSE)='Intermediate Lookups'!$A4&amp;'Intermediate Lookups'!F$1,$A$482, ""))</f>
        <v/>
      </c>
      <c r="F485" s="10" t="str">
        <f>IF($A$482="","",IF(VLOOKUP($A$482,Samples!$A$3:$D$100,2,FALSE)='Intermediate Lookups'!$A4&amp;'Intermediate Lookups'!G$1,$A$482, ""))</f>
        <v/>
      </c>
      <c r="G485" s="10" t="str">
        <f>IF($A$482="","",IF(VLOOKUP($A$482,Samples!$A$3:$D$100,2,FALSE)='Intermediate Lookups'!$A4&amp;'Intermediate Lookups'!H$1,$A$482, ""))</f>
        <v/>
      </c>
      <c r="H485" s="10" t="str">
        <f>IF($A$482="","",IF(VLOOKUP($A$482,Samples!$A$3:$D$100,2,FALSE)='Intermediate Lookups'!$A4&amp;'Intermediate Lookups'!I$1,$A$482, ""))</f>
        <v/>
      </c>
      <c r="I485" s="10" t="str">
        <f>IF($A$482="","",IF(VLOOKUP($A$482,Samples!$A$3:$D$100,2,FALSE)='Intermediate Lookups'!$A4&amp;'Intermediate Lookups'!J$1,$A$482, ""))</f>
        <v/>
      </c>
      <c r="J485" s="10" t="str">
        <f>IF($A$482="","",IF(VLOOKUP($A$482,Samples!$A$3:$D$100,2,FALSE)='Intermediate Lookups'!$A4&amp;'Intermediate Lookups'!K$1,$A$482, ""))</f>
        <v/>
      </c>
      <c r="K485" s="10" t="str">
        <f>IF($A$482="","",IF(VLOOKUP($A$482,Samples!$A$3:$D$100,2,FALSE)='Intermediate Lookups'!$A4&amp;'Intermediate Lookups'!L$1,$A$482, ""))</f>
        <v/>
      </c>
      <c r="L485" s="10" t="str">
        <f>IF($A$482="","",IF(VLOOKUP($A$482,Samples!$A$3:$D$100,2,FALSE)='Intermediate Lookups'!$A4&amp;'Intermediate Lookups'!M$1,$A$482, ""))</f>
        <v/>
      </c>
    </row>
    <row r="486" spans="1:12" x14ac:dyDescent="0.25">
      <c r="A486" s="10" t="str">
        <f>IF($A$482="","",IF(VLOOKUP($A$482,Samples!$A$3:$D$100,2,FALSE)='Intermediate Lookups'!$A5&amp;'Intermediate Lookups'!B$1,$A$482, ""))</f>
        <v/>
      </c>
      <c r="B486" s="10" t="str">
        <f>IF($A$482="","",IF(VLOOKUP($A$482,Samples!$A$3:$D$100,2,FALSE)='Intermediate Lookups'!$A5&amp;'Intermediate Lookups'!C$1,$A$482, ""))</f>
        <v/>
      </c>
      <c r="C486" s="10" t="str">
        <f>IF($A$482="","",IF(VLOOKUP($A$482,Samples!$A$3:$D$100,2,FALSE)='Intermediate Lookups'!$A5&amp;'Intermediate Lookups'!D$1,$A$482, ""))</f>
        <v/>
      </c>
      <c r="D486" s="10" t="str">
        <f>IF($A$482="","",IF(VLOOKUP($A$482,Samples!$A$3:$D$100,2,FALSE)='Intermediate Lookups'!$A5&amp;'Intermediate Lookups'!E$1,$A$482, ""))</f>
        <v/>
      </c>
      <c r="E486" s="10" t="str">
        <f>IF($A$482="","",IF(VLOOKUP($A$482,Samples!$A$3:$D$100,2,FALSE)='Intermediate Lookups'!$A5&amp;'Intermediate Lookups'!F$1,$A$482, ""))</f>
        <v/>
      </c>
      <c r="F486" s="10" t="str">
        <f>IF($A$482="","",IF(VLOOKUP($A$482,Samples!$A$3:$D$100,2,FALSE)='Intermediate Lookups'!$A5&amp;'Intermediate Lookups'!G$1,$A$482, ""))</f>
        <v/>
      </c>
      <c r="G486" s="10" t="str">
        <f>IF($A$482="","",IF(VLOOKUP($A$482,Samples!$A$3:$D$100,2,FALSE)='Intermediate Lookups'!$A5&amp;'Intermediate Lookups'!H$1,$A$482, ""))</f>
        <v/>
      </c>
      <c r="H486" s="10" t="str">
        <f>IF($A$482="","",IF(VLOOKUP($A$482,Samples!$A$3:$D$100,2,FALSE)='Intermediate Lookups'!$A5&amp;'Intermediate Lookups'!I$1,$A$482, ""))</f>
        <v/>
      </c>
      <c r="I486" s="10" t="str">
        <f>IF($A$482="","",IF(VLOOKUP($A$482,Samples!$A$3:$D$100,2,FALSE)='Intermediate Lookups'!$A5&amp;'Intermediate Lookups'!J$1,$A$482, ""))</f>
        <v/>
      </c>
      <c r="J486" s="10" t="str">
        <f>IF($A$482="","",IF(VLOOKUP($A$482,Samples!$A$3:$D$100,2,FALSE)='Intermediate Lookups'!$A5&amp;'Intermediate Lookups'!K$1,$A$482, ""))</f>
        <v/>
      </c>
      <c r="K486" s="10" t="str">
        <f>IF($A$482="","",IF(VLOOKUP($A$482,Samples!$A$3:$D$100,2,FALSE)='Intermediate Lookups'!$A5&amp;'Intermediate Lookups'!L$1,$A$482, ""))</f>
        <v/>
      </c>
      <c r="L486" s="10" t="str">
        <f>IF($A$482="","",IF(VLOOKUP($A$482,Samples!$A$3:$D$100,2,FALSE)='Intermediate Lookups'!$A5&amp;'Intermediate Lookups'!M$1,$A$482, ""))</f>
        <v/>
      </c>
    </row>
    <row r="487" spans="1:12" x14ac:dyDescent="0.25">
      <c r="A487" s="10" t="str">
        <f>IF($A$482="","",IF(VLOOKUP($A$482,Samples!$A$3:$D$100,2,FALSE)='Intermediate Lookups'!$A6&amp;'Intermediate Lookups'!B$1,$A$482, ""))</f>
        <v/>
      </c>
      <c r="B487" s="10" t="str">
        <f>IF($A$482="","",IF(VLOOKUP($A$482,Samples!$A$3:$D$100,2,FALSE)='Intermediate Lookups'!$A6&amp;'Intermediate Lookups'!C$1,$A$482, ""))</f>
        <v/>
      </c>
      <c r="C487" s="10" t="str">
        <f>IF($A$482="","",IF(VLOOKUP($A$482,Samples!$A$3:$D$100,2,FALSE)='Intermediate Lookups'!$A6&amp;'Intermediate Lookups'!D$1,$A$482, ""))</f>
        <v/>
      </c>
      <c r="D487" s="10" t="str">
        <f>IF($A$482="","",IF(VLOOKUP($A$482,Samples!$A$3:$D$100,2,FALSE)='Intermediate Lookups'!$A6&amp;'Intermediate Lookups'!E$1,$A$482, ""))</f>
        <v/>
      </c>
      <c r="E487" s="10" t="str">
        <f>IF($A$482="","",IF(VLOOKUP($A$482,Samples!$A$3:$D$100,2,FALSE)='Intermediate Lookups'!$A6&amp;'Intermediate Lookups'!F$1,$A$482, ""))</f>
        <v/>
      </c>
      <c r="F487" s="10" t="str">
        <f>IF($A$482="","",IF(VLOOKUP($A$482,Samples!$A$3:$D$100,2,FALSE)='Intermediate Lookups'!$A6&amp;'Intermediate Lookups'!G$1,$A$482, ""))</f>
        <v/>
      </c>
      <c r="G487" s="10" t="str">
        <f>IF($A$482="","",IF(VLOOKUP($A$482,Samples!$A$3:$D$100,2,FALSE)='Intermediate Lookups'!$A6&amp;'Intermediate Lookups'!H$1,$A$482, ""))</f>
        <v/>
      </c>
      <c r="H487" s="10" t="str">
        <f>IF($A$482="","",IF(VLOOKUP($A$482,Samples!$A$3:$D$100,2,FALSE)='Intermediate Lookups'!$A6&amp;'Intermediate Lookups'!I$1,$A$482, ""))</f>
        <v/>
      </c>
      <c r="I487" s="10" t="str">
        <f>IF($A$482="","",IF(VLOOKUP($A$482,Samples!$A$3:$D$100,2,FALSE)='Intermediate Lookups'!$A6&amp;'Intermediate Lookups'!J$1,$A$482, ""))</f>
        <v/>
      </c>
      <c r="J487" s="10" t="str">
        <f>IF($A$482="","",IF(VLOOKUP($A$482,Samples!$A$3:$D$100,2,FALSE)='Intermediate Lookups'!$A6&amp;'Intermediate Lookups'!K$1,$A$482, ""))</f>
        <v/>
      </c>
      <c r="K487" s="10" t="str">
        <f>IF($A$482="","",IF(VLOOKUP($A$482,Samples!$A$3:$D$100,2,FALSE)='Intermediate Lookups'!$A6&amp;'Intermediate Lookups'!L$1,$A$482, ""))</f>
        <v/>
      </c>
      <c r="L487" s="10" t="str">
        <f>IF($A$482="","",IF(VLOOKUP($A$482,Samples!$A$3:$D$100,2,FALSE)='Intermediate Lookups'!$A6&amp;'Intermediate Lookups'!M$1,$A$482, ""))</f>
        <v/>
      </c>
    </row>
    <row r="488" spans="1:12" x14ac:dyDescent="0.25">
      <c r="A488" s="10" t="str">
        <f>IF($A$482="","",IF(VLOOKUP($A$482,Samples!$A$3:$D$100,2,FALSE)='Intermediate Lookups'!$A7&amp;'Intermediate Lookups'!B$1,$A$482, ""))</f>
        <v/>
      </c>
      <c r="B488" s="10" t="str">
        <f>IF($A$482="","",IF(VLOOKUP($A$482,Samples!$A$3:$D$100,2,FALSE)='Intermediate Lookups'!$A7&amp;'Intermediate Lookups'!C$1,$A$482, ""))</f>
        <v/>
      </c>
      <c r="C488" s="10" t="str">
        <f>IF($A$482="","",IF(VLOOKUP($A$482,Samples!$A$3:$D$100,2,FALSE)='Intermediate Lookups'!$A7&amp;'Intermediate Lookups'!D$1,$A$482, ""))</f>
        <v/>
      </c>
      <c r="D488" s="10" t="str">
        <f>IF($A$482="","",IF(VLOOKUP($A$482,Samples!$A$3:$D$100,2,FALSE)='Intermediate Lookups'!$A7&amp;'Intermediate Lookups'!E$1,$A$482, ""))</f>
        <v/>
      </c>
      <c r="E488" s="10" t="str">
        <f>IF($A$482="","",IF(VLOOKUP($A$482,Samples!$A$3:$D$100,2,FALSE)='Intermediate Lookups'!$A7&amp;'Intermediate Lookups'!F$1,$A$482, ""))</f>
        <v/>
      </c>
      <c r="F488" s="10" t="str">
        <f>IF($A$482="","",IF(VLOOKUP($A$482,Samples!$A$3:$D$100,2,FALSE)='Intermediate Lookups'!$A7&amp;'Intermediate Lookups'!G$1,$A$482, ""))</f>
        <v/>
      </c>
      <c r="G488" s="10" t="str">
        <f>IF($A$482="","",IF(VLOOKUP($A$482,Samples!$A$3:$D$100,2,FALSE)='Intermediate Lookups'!$A7&amp;'Intermediate Lookups'!H$1,$A$482, ""))</f>
        <v/>
      </c>
      <c r="H488" s="10" t="str">
        <f>IF($A$482="","",IF(VLOOKUP($A$482,Samples!$A$3:$D$100,2,FALSE)='Intermediate Lookups'!$A7&amp;'Intermediate Lookups'!I$1,$A$482, ""))</f>
        <v/>
      </c>
      <c r="I488" s="10" t="str">
        <f>IF($A$482="","",IF(VLOOKUP($A$482,Samples!$A$3:$D$100,2,FALSE)='Intermediate Lookups'!$A7&amp;'Intermediate Lookups'!J$1,$A$482, ""))</f>
        <v/>
      </c>
      <c r="J488" s="10" t="str">
        <f>IF($A$482="","",IF(VLOOKUP($A$482,Samples!$A$3:$D$100,2,FALSE)='Intermediate Lookups'!$A7&amp;'Intermediate Lookups'!K$1,$A$482, ""))</f>
        <v/>
      </c>
      <c r="K488" s="10" t="str">
        <f>IF($A$482="","",IF(VLOOKUP($A$482,Samples!$A$3:$D$100,2,FALSE)='Intermediate Lookups'!$A7&amp;'Intermediate Lookups'!L$1,$A$482, ""))</f>
        <v/>
      </c>
      <c r="L488" s="10" t="str">
        <f>IF($A$482="","",IF(VLOOKUP($A$482,Samples!$A$3:$D$100,2,FALSE)='Intermediate Lookups'!$A7&amp;'Intermediate Lookups'!M$1,$A$482, ""))</f>
        <v/>
      </c>
    </row>
    <row r="489" spans="1:12" x14ac:dyDescent="0.25">
      <c r="A489" s="10" t="str">
        <f>IF($A$482="","",IF(VLOOKUP($A$482,Samples!$A$3:$D$100,2,FALSE)='Intermediate Lookups'!$A8&amp;'Intermediate Lookups'!B$1,$A$482, ""))</f>
        <v/>
      </c>
      <c r="B489" s="10" t="str">
        <f>IF($A$482="","",IF(VLOOKUP($A$482,Samples!$A$3:$D$100,2,FALSE)='Intermediate Lookups'!$A8&amp;'Intermediate Lookups'!C$1,$A$482, ""))</f>
        <v/>
      </c>
      <c r="C489" s="10" t="str">
        <f>IF($A$482="","",IF(VLOOKUP($A$482,Samples!$A$3:$D$100,2,FALSE)='Intermediate Lookups'!$A8&amp;'Intermediate Lookups'!D$1,$A$482, ""))</f>
        <v/>
      </c>
      <c r="D489" s="10" t="str">
        <f>IF($A$482="","",IF(VLOOKUP($A$482,Samples!$A$3:$D$100,2,FALSE)='Intermediate Lookups'!$A8&amp;'Intermediate Lookups'!E$1,$A$482, ""))</f>
        <v/>
      </c>
      <c r="E489" s="10" t="str">
        <f>IF($A$482="","",IF(VLOOKUP($A$482,Samples!$A$3:$D$100,2,FALSE)='Intermediate Lookups'!$A8&amp;'Intermediate Lookups'!F$1,$A$482, ""))</f>
        <v/>
      </c>
      <c r="F489" s="10" t="str">
        <f>IF($A$482="","",IF(VLOOKUP($A$482,Samples!$A$3:$D$100,2,FALSE)='Intermediate Lookups'!$A8&amp;'Intermediate Lookups'!G$1,$A$482, ""))</f>
        <v/>
      </c>
      <c r="G489" s="10" t="str">
        <f>IF($A$482="","",IF(VLOOKUP($A$482,Samples!$A$3:$D$100,2,FALSE)='Intermediate Lookups'!$A8&amp;'Intermediate Lookups'!H$1,$A$482, ""))</f>
        <v/>
      </c>
      <c r="H489" s="10" t="str">
        <f>IF($A$482="","",IF(VLOOKUP($A$482,Samples!$A$3:$D$100,2,FALSE)='Intermediate Lookups'!$A8&amp;'Intermediate Lookups'!I$1,$A$482, ""))</f>
        <v/>
      </c>
      <c r="I489" s="10" t="str">
        <f>IF($A$482="","",IF(VLOOKUP($A$482,Samples!$A$3:$D$100,2,FALSE)='Intermediate Lookups'!$A8&amp;'Intermediate Lookups'!J$1,$A$482, ""))</f>
        <v/>
      </c>
      <c r="J489" s="10" t="str">
        <f>IF($A$482="","",IF(VLOOKUP($A$482,Samples!$A$3:$D$100,2,FALSE)='Intermediate Lookups'!$A8&amp;'Intermediate Lookups'!K$1,$A$482, ""))</f>
        <v/>
      </c>
      <c r="K489" s="10" t="str">
        <f>IF($A$482="","",IF(VLOOKUP($A$482,Samples!$A$3:$D$100,2,FALSE)='Intermediate Lookups'!$A8&amp;'Intermediate Lookups'!L$1,$A$482, ""))</f>
        <v/>
      </c>
      <c r="L489" s="10" t="str">
        <f>IF($A$482="","",IF(VLOOKUP($A$482,Samples!$A$3:$D$100,2,FALSE)='Intermediate Lookups'!$A8&amp;'Intermediate Lookups'!M$1,$A$482, ""))</f>
        <v/>
      </c>
    </row>
    <row r="490" spans="1:12" x14ac:dyDescent="0.25">
      <c r="A490" s="10" t="str">
        <f>IF($A$482="","",IF(VLOOKUP($A$482,Samples!$A$3:$D$100,2,FALSE)='Intermediate Lookups'!$A9&amp;'Intermediate Lookups'!B$1,$A$482, ""))</f>
        <v/>
      </c>
      <c r="B490" s="10" t="str">
        <f>IF($A$482="","",IF(VLOOKUP($A$482,Samples!$A$3:$D$100,2,FALSE)='Intermediate Lookups'!$A9&amp;'Intermediate Lookups'!C$1,$A$482, ""))</f>
        <v/>
      </c>
      <c r="C490" s="10" t="str">
        <f>IF($A$482="","",IF(VLOOKUP($A$482,Samples!$A$3:$D$100,2,FALSE)='Intermediate Lookups'!$A9&amp;'Intermediate Lookups'!D$1,$A$482, ""))</f>
        <v/>
      </c>
      <c r="D490" s="10" t="str">
        <f>IF($A$482="","",IF(VLOOKUP($A$482,Samples!$A$3:$D$100,2,FALSE)='Intermediate Lookups'!$A9&amp;'Intermediate Lookups'!E$1,$A$482, ""))</f>
        <v/>
      </c>
      <c r="E490" s="10" t="str">
        <f>IF($A$482="","",IF(VLOOKUP($A$482,Samples!$A$3:$D$100,2,FALSE)='Intermediate Lookups'!$A9&amp;'Intermediate Lookups'!F$1,$A$482, ""))</f>
        <v/>
      </c>
      <c r="F490" s="10" t="str">
        <f>IF($A$482="","",IF(VLOOKUP($A$482,Samples!$A$3:$D$100,2,FALSE)='Intermediate Lookups'!$A9&amp;'Intermediate Lookups'!G$1,$A$482, ""))</f>
        <v/>
      </c>
      <c r="G490" s="10" t="str">
        <f>IF($A$482="","",IF(VLOOKUP($A$482,Samples!$A$3:$D$100,2,FALSE)='Intermediate Lookups'!$A9&amp;'Intermediate Lookups'!H$1,$A$482, ""))</f>
        <v/>
      </c>
      <c r="H490" s="10" t="str">
        <f>IF($A$482="","",IF(VLOOKUP($A$482,Samples!$A$3:$D$100,2,FALSE)='Intermediate Lookups'!$A9&amp;'Intermediate Lookups'!I$1,$A$482, ""))</f>
        <v/>
      </c>
      <c r="I490" s="10" t="str">
        <f>IF($A$482="","",IF(VLOOKUP($A$482,Samples!$A$3:$D$100,2,FALSE)='Intermediate Lookups'!$A9&amp;'Intermediate Lookups'!J$1,$A$482, ""))</f>
        <v/>
      </c>
      <c r="J490" s="10" t="str">
        <f>IF($A$482="","",IF(VLOOKUP($A$482,Samples!$A$3:$D$100,2,FALSE)='Intermediate Lookups'!$A9&amp;'Intermediate Lookups'!K$1,$A$482, ""))</f>
        <v/>
      </c>
      <c r="K490" s="10" t="str">
        <f>IF($A$482="","",IF(VLOOKUP($A$482,Samples!$A$3:$D$100,2,FALSE)='Intermediate Lookups'!$A9&amp;'Intermediate Lookups'!L$1,$A$482, ""))</f>
        <v/>
      </c>
      <c r="L490" s="10" t="str">
        <f>IF($A$482="","",IF(VLOOKUP($A$482,Samples!$A$3:$D$100,2,FALSE)='Intermediate Lookups'!$A9&amp;'Intermediate Lookups'!M$1,$A$482, ""))</f>
        <v/>
      </c>
    </row>
    <row r="492" spans="1:12" x14ac:dyDescent="0.25">
      <c r="A492" t="str">
        <f>IF(ISBLANK(Samples!A52),IF(OR(A482="",A482=Samples!$A$100,ISBLANK(Samples!A100)),"",Samples!$A$100),Samples!A52)</f>
        <v/>
      </c>
      <c r="B492" t="str">
        <f>IF(A492="","",VLOOKUP(A492,Samples!$A$3:$D$100,4,FALSE))</f>
        <v/>
      </c>
    </row>
    <row r="493" spans="1:12" x14ac:dyDescent="0.25">
      <c r="A493" s="10" t="str">
        <f>IF($A$492="","",IF(VLOOKUP($A$492,Samples!$A$3:$D$100,2,FALSE)='Intermediate Lookups'!$A2&amp;'Intermediate Lookups'!B$1,$A$492, ""))</f>
        <v/>
      </c>
      <c r="B493" s="10" t="str">
        <f>IF($A$492="","",IF(VLOOKUP($A$492,Samples!$A$3:$D$100,2,FALSE)='Intermediate Lookups'!$A2&amp;'Intermediate Lookups'!C$1,$A$492, ""))</f>
        <v/>
      </c>
      <c r="C493" s="10" t="str">
        <f>IF($A$492="","",IF(VLOOKUP($A$492,Samples!$A$3:$D$100,2,FALSE)='Intermediate Lookups'!$A2&amp;'Intermediate Lookups'!D$1,$A$492, ""))</f>
        <v/>
      </c>
      <c r="D493" s="10" t="str">
        <f>IF($A$492="","",IF(VLOOKUP($A$492,Samples!$A$3:$D$100,2,FALSE)='Intermediate Lookups'!$A2&amp;'Intermediate Lookups'!E$1,$A$492, ""))</f>
        <v/>
      </c>
      <c r="E493" s="10" t="str">
        <f>IF($A$492="","",IF(VLOOKUP($A$492,Samples!$A$3:$D$100,2,FALSE)='Intermediate Lookups'!$A2&amp;'Intermediate Lookups'!F$1,$A$492, ""))</f>
        <v/>
      </c>
      <c r="F493" s="10" t="str">
        <f>IF($A$492="","",IF(VLOOKUP($A$492,Samples!$A$3:$D$100,2,FALSE)='Intermediate Lookups'!$A2&amp;'Intermediate Lookups'!G$1,$A$492, ""))</f>
        <v/>
      </c>
      <c r="G493" s="10" t="str">
        <f>IF($A$492="","",IF(VLOOKUP($A$492,Samples!$A$3:$D$100,2,FALSE)='Intermediate Lookups'!$A2&amp;'Intermediate Lookups'!H$1,$A$492, ""))</f>
        <v/>
      </c>
      <c r="H493" s="10" t="str">
        <f>IF($A$492="","",IF(VLOOKUP($A$492,Samples!$A$3:$D$100,2,FALSE)='Intermediate Lookups'!$A2&amp;'Intermediate Lookups'!I$1,$A$492, ""))</f>
        <v/>
      </c>
      <c r="I493" s="10" t="str">
        <f>IF($A$492="","",IF(VLOOKUP($A$492,Samples!$A$3:$D$100,2,FALSE)='Intermediate Lookups'!$A2&amp;'Intermediate Lookups'!J$1,$A$492, ""))</f>
        <v/>
      </c>
      <c r="J493" s="10" t="str">
        <f>IF($A$492="","",IF(VLOOKUP($A$492,Samples!$A$3:$D$100,2,FALSE)='Intermediate Lookups'!$A2&amp;'Intermediate Lookups'!K$1,$A$492, ""))</f>
        <v/>
      </c>
      <c r="K493" s="10" t="str">
        <f>IF($A$492="","",IF(VLOOKUP($A$492,Samples!$A$3:$D$100,2,FALSE)='Intermediate Lookups'!$A2&amp;'Intermediate Lookups'!L$1,$A$492, ""))</f>
        <v/>
      </c>
      <c r="L493" s="10" t="str">
        <f>IF($A$492="","",IF(VLOOKUP($A$492,Samples!$A$3:$D$100,2,FALSE)='Intermediate Lookups'!$A2&amp;'Intermediate Lookups'!M$1,$A$492, ""))</f>
        <v/>
      </c>
    </row>
    <row r="494" spans="1:12" x14ac:dyDescent="0.25">
      <c r="A494" s="10" t="str">
        <f>IF($A$492="","",IF(VLOOKUP($A$492,Samples!$A$3:$D$100,2,FALSE)='Intermediate Lookups'!$A3&amp;'Intermediate Lookups'!B$1,$A$492, ""))</f>
        <v/>
      </c>
      <c r="B494" s="10" t="str">
        <f>IF($A$492="","",IF(VLOOKUP($A$492,Samples!$A$3:$D$100,2,FALSE)='Intermediate Lookups'!$A3&amp;'Intermediate Lookups'!C$1,$A$492, ""))</f>
        <v/>
      </c>
      <c r="C494" s="10" t="str">
        <f>IF($A$492="","",IF(VLOOKUP($A$492,Samples!$A$3:$D$100,2,FALSE)='Intermediate Lookups'!$A3&amp;'Intermediate Lookups'!D$1,$A$492, ""))</f>
        <v/>
      </c>
      <c r="D494" s="10" t="str">
        <f>IF($A$492="","",IF(VLOOKUP($A$492,Samples!$A$3:$D$100,2,FALSE)='Intermediate Lookups'!$A3&amp;'Intermediate Lookups'!E$1,$A$492, ""))</f>
        <v/>
      </c>
      <c r="E494" s="10" t="str">
        <f>IF($A$492="","",IF(VLOOKUP($A$492,Samples!$A$3:$D$100,2,FALSE)='Intermediate Lookups'!$A3&amp;'Intermediate Lookups'!F$1,$A$492, ""))</f>
        <v/>
      </c>
      <c r="F494" s="10" t="str">
        <f>IF($A$492="","",IF(VLOOKUP($A$492,Samples!$A$3:$D$100,2,FALSE)='Intermediate Lookups'!$A3&amp;'Intermediate Lookups'!G$1,$A$492, ""))</f>
        <v/>
      </c>
      <c r="G494" s="10" t="str">
        <f>IF($A$492="","",IF(VLOOKUP($A$492,Samples!$A$3:$D$100,2,FALSE)='Intermediate Lookups'!$A3&amp;'Intermediate Lookups'!H$1,$A$492, ""))</f>
        <v/>
      </c>
      <c r="H494" s="10" t="str">
        <f>IF($A$492="","",IF(VLOOKUP($A$492,Samples!$A$3:$D$100,2,FALSE)='Intermediate Lookups'!$A3&amp;'Intermediate Lookups'!I$1,$A$492, ""))</f>
        <v/>
      </c>
      <c r="I494" s="10" t="str">
        <f>IF($A$492="","",IF(VLOOKUP($A$492,Samples!$A$3:$D$100,2,FALSE)='Intermediate Lookups'!$A3&amp;'Intermediate Lookups'!J$1,$A$492, ""))</f>
        <v/>
      </c>
      <c r="J494" s="10" t="str">
        <f>IF($A$492="","",IF(VLOOKUP($A$492,Samples!$A$3:$D$100,2,FALSE)='Intermediate Lookups'!$A3&amp;'Intermediate Lookups'!K$1,$A$492, ""))</f>
        <v/>
      </c>
      <c r="K494" s="10" t="str">
        <f>IF($A$492="","",IF(VLOOKUP($A$492,Samples!$A$3:$D$100,2,FALSE)='Intermediate Lookups'!$A3&amp;'Intermediate Lookups'!L$1,$A$492, ""))</f>
        <v/>
      </c>
      <c r="L494" s="10" t="str">
        <f>IF($A$492="","",IF(VLOOKUP($A$492,Samples!$A$3:$D$100,2,FALSE)='Intermediate Lookups'!$A3&amp;'Intermediate Lookups'!M$1,$A$492, ""))</f>
        <v/>
      </c>
    </row>
    <row r="495" spans="1:12" x14ac:dyDescent="0.25">
      <c r="A495" s="10" t="str">
        <f>IF($A$492="","",IF(VLOOKUP($A$492,Samples!$A$3:$D$100,2,FALSE)='Intermediate Lookups'!$A4&amp;'Intermediate Lookups'!B$1,$A$492, ""))</f>
        <v/>
      </c>
      <c r="B495" s="10" t="str">
        <f>IF($A$492="","",IF(VLOOKUP($A$492,Samples!$A$3:$D$100,2,FALSE)='Intermediate Lookups'!$A4&amp;'Intermediate Lookups'!C$1,$A$492, ""))</f>
        <v/>
      </c>
      <c r="C495" s="10" t="str">
        <f>IF($A$492="","",IF(VLOOKUP($A$492,Samples!$A$3:$D$100,2,FALSE)='Intermediate Lookups'!$A4&amp;'Intermediate Lookups'!D$1,$A$492, ""))</f>
        <v/>
      </c>
      <c r="D495" s="10" t="str">
        <f>IF($A$492="","",IF(VLOOKUP($A$492,Samples!$A$3:$D$100,2,FALSE)='Intermediate Lookups'!$A4&amp;'Intermediate Lookups'!E$1,$A$492, ""))</f>
        <v/>
      </c>
      <c r="E495" s="10" t="str">
        <f>IF($A$492="","",IF(VLOOKUP($A$492,Samples!$A$3:$D$100,2,FALSE)='Intermediate Lookups'!$A4&amp;'Intermediate Lookups'!F$1,$A$492, ""))</f>
        <v/>
      </c>
      <c r="F495" s="10" t="str">
        <f>IF($A$492="","",IF(VLOOKUP($A$492,Samples!$A$3:$D$100,2,FALSE)='Intermediate Lookups'!$A4&amp;'Intermediate Lookups'!G$1,$A$492, ""))</f>
        <v/>
      </c>
      <c r="G495" s="10" t="str">
        <f>IF($A$492="","",IF(VLOOKUP($A$492,Samples!$A$3:$D$100,2,FALSE)='Intermediate Lookups'!$A4&amp;'Intermediate Lookups'!H$1,$A$492, ""))</f>
        <v/>
      </c>
      <c r="H495" s="10" t="str">
        <f>IF($A$492="","",IF(VLOOKUP($A$492,Samples!$A$3:$D$100,2,FALSE)='Intermediate Lookups'!$A4&amp;'Intermediate Lookups'!I$1,$A$492, ""))</f>
        <v/>
      </c>
      <c r="I495" s="10" t="str">
        <f>IF($A$492="","",IF(VLOOKUP($A$492,Samples!$A$3:$D$100,2,FALSE)='Intermediate Lookups'!$A4&amp;'Intermediate Lookups'!J$1,$A$492, ""))</f>
        <v/>
      </c>
      <c r="J495" s="10" t="str">
        <f>IF($A$492="","",IF(VLOOKUP($A$492,Samples!$A$3:$D$100,2,FALSE)='Intermediate Lookups'!$A4&amp;'Intermediate Lookups'!K$1,$A$492, ""))</f>
        <v/>
      </c>
      <c r="K495" s="10" t="str">
        <f>IF($A$492="","",IF(VLOOKUP($A$492,Samples!$A$3:$D$100,2,FALSE)='Intermediate Lookups'!$A4&amp;'Intermediate Lookups'!L$1,$A$492, ""))</f>
        <v/>
      </c>
      <c r="L495" s="10" t="str">
        <f>IF($A$492="","",IF(VLOOKUP($A$492,Samples!$A$3:$D$100,2,FALSE)='Intermediate Lookups'!$A4&amp;'Intermediate Lookups'!M$1,$A$492, ""))</f>
        <v/>
      </c>
    </row>
    <row r="496" spans="1:12" x14ac:dyDescent="0.25">
      <c r="A496" s="10" t="str">
        <f>IF($A$492="","",IF(VLOOKUP($A$492,Samples!$A$3:$D$100,2,FALSE)='Intermediate Lookups'!$A5&amp;'Intermediate Lookups'!B$1,$A$492, ""))</f>
        <v/>
      </c>
      <c r="B496" s="10" t="str">
        <f>IF($A$492="","",IF(VLOOKUP($A$492,Samples!$A$3:$D$100,2,FALSE)='Intermediate Lookups'!$A5&amp;'Intermediate Lookups'!C$1,$A$492, ""))</f>
        <v/>
      </c>
      <c r="C496" s="10" t="str">
        <f>IF($A$492="","",IF(VLOOKUP($A$492,Samples!$A$3:$D$100,2,FALSE)='Intermediate Lookups'!$A5&amp;'Intermediate Lookups'!D$1,$A$492, ""))</f>
        <v/>
      </c>
      <c r="D496" s="10" t="str">
        <f>IF($A$492="","",IF(VLOOKUP($A$492,Samples!$A$3:$D$100,2,FALSE)='Intermediate Lookups'!$A5&amp;'Intermediate Lookups'!E$1,$A$492, ""))</f>
        <v/>
      </c>
      <c r="E496" s="10" t="str">
        <f>IF($A$492="","",IF(VLOOKUP($A$492,Samples!$A$3:$D$100,2,FALSE)='Intermediate Lookups'!$A5&amp;'Intermediate Lookups'!F$1,$A$492, ""))</f>
        <v/>
      </c>
      <c r="F496" s="10" t="str">
        <f>IF($A$492="","",IF(VLOOKUP($A$492,Samples!$A$3:$D$100,2,FALSE)='Intermediate Lookups'!$A5&amp;'Intermediate Lookups'!G$1,$A$492, ""))</f>
        <v/>
      </c>
      <c r="G496" s="10" t="str">
        <f>IF($A$492="","",IF(VLOOKUP($A$492,Samples!$A$3:$D$100,2,FALSE)='Intermediate Lookups'!$A5&amp;'Intermediate Lookups'!H$1,$A$492, ""))</f>
        <v/>
      </c>
      <c r="H496" s="10" t="str">
        <f>IF($A$492="","",IF(VLOOKUP($A$492,Samples!$A$3:$D$100,2,FALSE)='Intermediate Lookups'!$A5&amp;'Intermediate Lookups'!I$1,$A$492, ""))</f>
        <v/>
      </c>
      <c r="I496" s="10" t="str">
        <f>IF($A$492="","",IF(VLOOKUP($A$492,Samples!$A$3:$D$100,2,FALSE)='Intermediate Lookups'!$A5&amp;'Intermediate Lookups'!J$1,$A$492, ""))</f>
        <v/>
      </c>
      <c r="J496" s="10" t="str">
        <f>IF($A$492="","",IF(VLOOKUP($A$492,Samples!$A$3:$D$100,2,FALSE)='Intermediate Lookups'!$A5&amp;'Intermediate Lookups'!K$1,$A$492, ""))</f>
        <v/>
      </c>
      <c r="K496" s="10" t="str">
        <f>IF($A$492="","",IF(VLOOKUP($A$492,Samples!$A$3:$D$100,2,FALSE)='Intermediate Lookups'!$A5&amp;'Intermediate Lookups'!L$1,$A$492, ""))</f>
        <v/>
      </c>
      <c r="L496" s="10" t="str">
        <f>IF($A$492="","",IF(VLOOKUP($A$492,Samples!$A$3:$D$100,2,FALSE)='Intermediate Lookups'!$A5&amp;'Intermediate Lookups'!M$1,$A$492, ""))</f>
        <v/>
      </c>
    </row>
    <row r="497" spans="1:12" x14ac:dyDescent="0.25">
      <c r="A497" s="10" t="str">
        <f>IF($A$492="","",IF(VLOOKUP($A$492,Samples!$A$3:$D$100,2,FALSE)='Intermediate Lookups'!$A6&amp;'Intermediate Lookups'!B$1,$A$492, ""))</f>
        <v/>
      </c>
      <c r="B497" s="10" t="str">
        <f>IF($A$492="","",IF(VLOOKUP($A$492,Samples!$A$3:$D$100,2,FALSE)='Intermediate Lookups'!$A6&amp;'Intermediate Lookups'!C$1,$A$492, ""))</f>
        <v/>
      </c>
      <c r="C497" s="10" t="str">
        <f>IF($A$492="","",IF(VLOOKUP($A$492,Samples!$A$3:$D$100,2,FALSE)='Intermediate Lookups'!$A6&amp;'Intermediate Lookups'!D$1,$A$492, ""))</f>
        <v/>
      </c>
      <c r="D497" s="10" t="str">
        <f>IF($A$492="","",IF(VLOOKUP($A$492,Samples!$A$3:$D$100,2,FALSE)='Intermediate Lookups'!$A6&amp;'Intermediate Lookups'!E$1,$A$492, ""))</f>
        <v/>
      </c>
      <c r="E497" s="10" t="str">
        <f>IF($A$492="","",IF(VLOOKUP($A$492,Samples!$A$3:$D$100,2,FALSE)='Intermediate Lookups'!$A6&amp;'Intermediate Lookups'!F$1,$A$492, ""))</f>
        <v/>
      </c>
      <c r="F497" s="10" t="str">
        <f>IF($A$492="","",IF(VLOOKUP($A$492,Samples!$A$3:$D$100,2,FALSE)='Intermediate Lookups'!$A6&amp;'Intermediate Lookups'!G$1,$A$492, ""))</f>
        <v/>
      </c>
      <c r="G497" s="10" t="str">
        <f>IF($A$492="","",IF(VLOOKUP($A$492,Samples!$A$3:$D$100,2,FALSE)='Intermediate Lookups'!$A6&amp;'Intermediate Lookups'!H$1,$A$492, ""))</f>
        <v/>
      </c>
      <c r="H497" s="10" t="str">
        <f>IF($A$492="","",IF(VLOOKUP($A$492,Samples!$A$3:$D$100,2,FALSE)='Intermediate Lookups'!$A6&amp;'Intermediate Lookups'!I$1,$A$492, ""))</f>
        <v/>
      </c>
      <c r="I497" s="10" t="str">
        <f>IF($A$492="","",IF(VLOOKUP($A$492,Samples!$A$3:$D$100,2,FALSE)='Intermediate Lookups'!$A6&amp;'Intermediate Lookups'!J$1,$A$492, ""))</f>
        <v/>
      </c>
      <c r="J497" s="10" t="str">
        <f>IF($A$492="","",IF(VLOOKUP($A$492,Samples!$A$3:$D$100,2,FALSE)='Intermediate Lookups'!$A6&amp;'Intermediate Lookups'!K$1,$A$492, ""))</f>
        <v/>
      </c>
      <c r="K497" s="10" t="str">
        <f>IF($A$492="","",IF(VLOOKUP($A$492,Samples!$A$3:$D$100,2,FALSE)='Intermediate Lookups'!$A6&amp;'Intermediate Lookups'!L$1,$A$492, ""))</f>
        <v/>
      </c>
      <c r="L497" s="10" t="str">
        <f>IF($A$492="","",IF(VLOOKUP($A$492,Samples!$A$3:$D$100,2,FALSE)='Intermediate Lookups'!$A6&amp;'Intermediate Lookups'!M$1,$A$492, ""))</f>
        <v/>
      </c>
    </row>
    <row r="498" spans="1:12" x14ac:dyDescent="0.25">
      <c r="A498" s="10" t="str">
        <f>IF($A$492="","",IF(VLOOKUP($A$492,Samples!$A$3:$D$100,2,FALSE)='Intermediate Lookups'!$A7&amp;'Intermediate Lookups'!B$1,$A$492, ""))</f>
        <v/>
      </c>
      <c r="B498" s="10" t="str">
        <f>IF($A$492="","",IF(VLOOKUP($A$492,Samples!$A$3:$D$100,2,FALSE)='Intermediate Lookups'!$A7&amp;'Intermediate Lookups'!C$1,$A$492, ""))</f>
        <v/>
      </c>
      <c r="C498" s="10" t="str">
        <f>IF($A$492="","",IF(VLOOKUP($A$492,Samples!$A$3:$D$100,2,FALSE)='Intermediate Lookups'!$A7&amp;'Intermediate Lookups'!D$1,$A$492, ""))</f>
        <v/>
      </c>
      <c r="D498" s="10" t="str">
        <f>IF($A$492="","",IF(VLOOKUP($A$492,Samples!$A$3:$D$100,2,FALSE)='Intermediate Lookups'!$A7&amp;'Intermediate Lookups'!E$1,$A$492, ""))</f>
        <v/>
      </c>
      <c r="E498" s="10" t="str">
        <f>IF($A$492="","",IF(VLOOKUP($A$492,Samples!$A$3:$D$100,2,FALSE)='Intermediate Lookups'!$A7&amp;'Intermediate Lookups'!F$1,$A$492, ""))</f>
        <v/>
      </c>
      <c r="F498" s="10" t="str">
        <f>IF($A$492="","",IF(VLOOKUP($A$492,Samples!$A$3:$D$100,2,FALSE)='Intermediate Lookups'!$A7&amp;'Intermediate Lookups'!G$1,$A$492, ""))</f>
        <v/>
      </c>
      <c r="G498" s="10" t="str">
        <f>IF($A$492="","",IF(VLOOKUP($A$492,Samples!$A$3:$D$100,2,FALSE)='Intermediate Lookups'!$A7&amp;'Intermediate Lookups'!H$1,$A$492, ""))</f>
        <v/>
      </c>
      <c r="H498" s="10" t="str">
        <f>IF($A$492="","",IF(VLOOKUP($A$492,Samples!$A$3:$D$100,2,FALSE)='Intermediate Lookups'!$A7&amp;'Intermediate Lookups'!I$1,$A$492, ""))</f>
        <v/>
      </c>
      <c r="I498" s="10" t="str">
        <f>IF($A$492="","",IF(VLOOKUP($A$492,Samples!$A$3:$D$100,2,FALSE)='Intermediate Lookups'!$A7&amp;'Intermediate Lookups'!J$1,$A$492, ""))</f>
        <v/>
      </c>
      <c r="J498" s="10" t="str">
        <f>IF($A$492="","",IF(VLOOKUP($A$492,Samples!$A$3:$D$100,2,FALSE)='Intermediate Lookups'!$A7&amp;'Intermediate Lookups'!K$1,$A$492, ""))</f>
        <v/>
      </c>
      <c r="K498" s="10" t="str">
        <f>IF($A$492="","",IF(VLOOKUP($A$492,Samples!$A$3:$D$100,2,FALSE)='Intermediate Lookups'!$A7&amp;'Intermediate Lookups'!L$1,$A$492, ""))</f>
        <v/>
      </c>
      <c r="L498" s="10" t="str">
        <f>IF($A$492="","",IF(VLOOKUP($A$492,Samples!$A$3:$D$100,2,FALSE)='Intermediate Lookups'!$A7&amp;'Intermediate Lookups'!M$1,$A$492, ""))</f>
        <v/>
      </c>
    </row>
    <row r="499" spans="1:12" x14ac:dyDescent="0.25">
      <c r="A499" s="10" t="str">
        <f>IF($A$492="","",IF(VLOOKUP($A$492,Samples!$A$3:$D$100,2,FALSE)='Intermediate Lookups'!$A8&amp;'Intermediate Lookups'!B$1,$A$492, ""))</f>
        <v/>
      </c>
      <c r="B499" s="10" t="str">
        <f>IF($A$492="","",IF(VLOOKUP($A$492,Samples!$A$3:$D$100,2,FALSE)='Intermediate Lookups'!$A8&amp;'Intermediate Lookups'!C$1,$A$492, ""))</f>
        <v/>
      </c>
      <c r="C499" s="10" t="str">
        <f>IF($A$492="","",IF(VLOOKUP($A$492,Samples!$A$3:$D$100,2,FALSE)='Intermediate Lookups'!$A8&amp;'Intermediate Lookups'!D$1,$A$492, ""))</f>
        <v/>
      </c>
      <c r="D499" s="10" t="str">
        <f>IF($A$492="","",IF(VLOOKUP($A$492,Samples!$A$3:$D$100,2,FALSE)='Intermediate Lookups'!$A8&amp;'Intermediate Lookups'!E$1,$A$492, ""))</f>
        <v/>
      </c>
      <c r="E499" s="10" t="str">
        <f>IF($A$492="","",IF(VLOOKUP($A$492,Samples!$A$3:$D$100,2,FALSE)='Intermediate Lookups'!$A8&amp;'Intermediate Lookups'!F$1,$A$492, ""))</f>
        <v/>
      </c>
      <c r="F499" s="10" t="str">
        <f>IF($A$492="","",IF(VLOOKUP($A$492,Samples!$A$3:$D$100,2,FALSE)='Intermediate Lookups'!$A8&amp;'Intermediate Lookups'!G$1,$A$492, ""))</f>
        <v/>
      </c>
      <c r="G499" s="10" t="str">
        <f>IF($A$492="","",IF(VLOOKUP($A$492,Samples!$A$3:$D$100,2,FALSE)='Intermediate Lookups'!$A8&amp;'Intermediate Lookups'!H$1,$A$492, ""))</f>
        <v/>
      </c>
      <c r="H499" s="10" t="str">
        <f>IF($A$492="","",IF(VLOOKUP($A$492,Samples!$A$3:$D$100,2,FALSE)='Intermediate Lookups'!$A8&amp;'Intermediate Lookups'!I$1,$A$492, ""))</f>
        <v/>
      </c>
      <c r="I499" s="10" t="str">
        <f>IF($A$492="","",IF(VLOOKUP($A$492,Samples!$A$3:$D$100,2,FALSE)='Intermediate Lookups'!$A8&amp;'Intermediate Lookups'!J$1,$A$492, ""))</f>
        <v/>
      </c>
      <c r="J499" s="10" t="str">
        <f>IF($A$492="","",IF(VLOOKUP($A$492,Samples!$A$3:$D$100,2,FALSE)='Intermediate Lookups'!$A8&amp;'Intermediate Lookups'!K$1,$A$492, ""))</f>
        <v/>
      </c>
      <c r="K499" s="10" t="str">
        <f>IF($A$492="","",IF(VLOOKUP($A$492,Samples!$A$3:$D$100,2,FALSE)='Intermediate Lookups'!$A8&amp;'Intermediate Lookups'!L$1,$A$492, ""))</f>
        <v/>
      </c>
      <c r="L499" s="10" t="str">
        <f>IF($A$492="","",IF(VLOOKUP($A$492,Samples!$A$3:$D$100,2,FALSE)='Intermediate Lookups'!$A8&amp;'Intermediate Lookups'!M$1,$A$492, ""))</f>
        <v/>
      </c>
    </row>
    <row r="500" spans="1:12" x14ac:dyDescent="0.25">
      <c r="A500" s="10" t="str">
        <f>IF($A$492="","",IF(VLOOKUP($A$492,Samples!$A$3:$D$100,2,FALSE)='Intermediate Lookups'!$A9&amp;'Intermediate Lookups'!B$1,$A$492, ""))</f>
        <v/>
      </c>
      <c r="B500" s="10" t="str">
        <f>IF($A$492="","",IF(VLOOKUP($A$492,Samples!$A$3:$D$100,2,FALSE)='Intermediate Lookups'!$A9&amp;'Intermediate Lookups'!C$1,$A$492, ""))</f>
        <v/>
      </c>
      <c r="C500" s="10" t="str">
        <f>IF($A$492="","",IF(VLOOKUP($A$492,Samples!$A$3:$D$100,2,FALSE)='Intermediate Lookups'!$A9&amp;'Intermediate Lookups'!D$1,$A$492, ""))</f>
        <v/>
      </c>
      <c r="D500" s="10" t="str">
        <f>IF($A$492="","",IF(VLOOKUP($A$492,Samples!$A$3:$D$100,2,FALSE)='Intermediate Lookups'!$A9&amp;'Intermediate Lookups'!E$1,$A$492, ""))</f>
        <v/>
      </c>
      <c r="E500" s="10" t="str">
        <f>IF($A$492="","",IF(VLOOKUP($A$492,Samples!$A$3:$D$100,2,FALSE)='Intermediate Lookups'!$A9&amp;'Intermediate Lookups'!F$1,$A$492, ""))</f>
        <v/>
      </c>
      <c r="F500" s="10" t="str">
        <f>IF($A$492="","",IF(VLOOKUP($A$492,Samples!$A$3:$D$100,2,FALSE)='Intermediate Lookups'!$A9&amp;'Intermediate Lookups'!G$1,$A$492, ""))</f>
        <v/>
      </c>
      <c r="G500" s="10" t="str">
        <f>IF($A$492="","",IF(VLOOKUP($A$492,Samples!$A$3:$D$100,2,FALSE)='Intermediate Lookups'!$A9&amp;'Intermediate Lookups'!H$1,$A$492, ""))</f>
        <v/>
      </c>
      <c r="H500" s="10" t="str">
        <f>IF($A$492="","",IF(VLOOKUP($A$492,Samples!$A$3:$D$100,2,FALSE)='Intermediate Lookups'!$A9&amp;'Intermediate Lookups'!I$1,$A$492, ""))</f>
        <v/>
      </c>
      <c r="I500" s="10" t="str">
        <f>IF($A$492="","",IF(VLOOKUP($A$492,Samples!$A$3:$D$100,2,FALSE)='Intermediate Lookups'!$A9&amp;'Intermediate Lookups'!J$1,$A$492, ""))</f>
        <v/>
      </c>
      <c r="J500" s="10" t="str">
        <f>IF($A$492="","",IF(VLOOKUP($A$492,Samples!$A$3:$D$100,2,FALSE)='Intermediate Lookups'!$A9&amp;'Intermediate Lookups'!K$1,$A$492, ""))</f>
        <v/>
      </c>
      <c r="K500" s="10" t="str">
        <f>IF($A$492="","",IF(VLOOKUP($A$492,Samples!$A$3:$D$100,2,FALSE)='Intermediate Lookups'!$A9&amp;'Intermediate Lookups'!L$1,$A$492, ""))</f>
        <v/>
      </c>
      <c r="L500" s="10" t="str">
        <f>IF($A$492="","",IF(VLOOKUP($A$492,Samples!$A$3:$D$100,2,FALSE)='Intermediate Lookups'!$A9&amp;'Intermediate Lookups'!M$1,$A$492, ""))</f>
        <v/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38AEF2202B145BBA8995AAFD1586C" ma:contentTypeVersion="13" ma:contentTypeDescription="Create a new document." ma:contentTypeScope="" ma:versionID="38d4988afdbdd5d0344a5a6b24c6df8a">
  <xsd:schema xmlns:xsd="http://www.w3.org/2001/XMLSchema" xmlns:xs="http://www.w3.org/2001/XMLSchema" xmlns:p="http://schemas.microsoft.com/office/2006/metadata/properties" xmlns:ns1="http://schemas.microsoft.com/sharepoint/v3" xmlns:ns2="8ef80996-ac47-488f-8fae-d2f2138e587e" xmlns:ns3="5471d798-1978-40c0-a67c-951aa910aaa3" targetNamespace="http://schemas.microsoft.com/office/2006/metadata/properties" ma:root="true" ma:fieldsID="19e4b51e17bcd1c7f79d80061aa4b090" ns1:_="" ns2:_="" ns3:_="">
    <xsd:import namespace="http://schemas.microsoft.com/sharepoint/v3"/>
    <xsd:import namespace="8ef80996-ac47-488f-8fae-d2f2138e587e"/>
    <xsd:import namespace="5471d798-1978-40c0-a67c-951aa910a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0996-ac47-488f-8fae-d2f2138e58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1d798-1978-40c0-a67c-951aa910a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0C453B-E4BF-44E0-AA74-A1CEE9B7E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271B9-442C-4961-810C-7F1D75C1BF74}">
  <ds:schemaRefs>
    <ds:schemaRef ds:uri="http://schemas.microsoft.com/sharepoint/v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5471d798-1978-40c0-a67c-951aa910aaa3"/>
    <ds:schemaRef ds:uri="http://schemas.microsoft.com/office/2006/metadata/properties"/>
    <ds:schemaRef ds:uri="http://schemas.microsoft.com/office/2006/documentManagement/types"/>
    <ds:schemaRef ds:uri="8ef80996-ac47-488f-8fae-d2f2138e587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1C0C67C-EDA7-4461-82F8-D59E44662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f80996-ac47-488f-8fae-d2f2138e587e"/>
    <ds:schemaRef ds:uri="5471d798-1978-40c0-a67c-951aa910a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Samples</vt:lpstr>
      <vt:lpstr>CSV1</vt:lpstr>
      <vt:lpstr>CSV2</vt:lpstr>
      <vt:lpstr>Intermediate Lookups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Shiyu Chen</dc:creator>
  <cp:lastModifiedBy>DeCabooter, Steven</cp:lastModifiedBy>
  <dcterms:created xsi:type="dcterms:W3CDTF">2019-08-21T15:21:55Z</dcterms:created>
  <dcterms:modified xsi:type="dcterms:W3CDTF">2020-12-22T15:44:35Z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0x010100FE338AEF2202B145BBA8995AAFD1586C</vt:lpwstr>
  </property>
</Properties>
</file>